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倪明教学资源\2020-2021\第一学期\修图\中国行政区划\"/>
    </mc:Choice>
  </mc:AlternateContent>
  <bookViews>
    <workbookView xWindow="0" yWindow="0" windowWidth="29070" windowHeight="15870" tabRatio="843" activeTab="1"/>
  </bookViews>
  <sheets>
    <sheet name="中国主要城市" sheetId="15" r:id="rId1"/>
    <sheet name="手动输入数据" sheetId="16" r:id="rId2"/>
    <sheet name="查询比对" sheetId="1" r:id="rId3"/>
    <sheet name="中国数据" sheetId="10" r:id="rId4"/>
  </sheets>
  <definedNames>
    <definedName name="myname">REPLACE(GET.DOCUMENT(1),1,FIND("]",GET.DOCUMENT(1),1),)&amp;T(NOW())</definedName>
    <definedName name="区域">查询比对!$AG$3:$AG$700</definedName>
    <definedName name="中国">中国数据!$A$5:$A$187</definedName>
  </definedNames>
  <calcPr calcId="162913"/>
  <customWorkbookViews>
    <customWorkbookView name="11" guid="{572410B7-0BF8-46B1-AE9F-E1E4C8A0BCAC}" maximized="1" windowWidth="1362" windowHeight="604" tabRatio="353" activeSheetId="5" showFormulaBar="0" showStatusbar="0"/>
  </customWorkbookViews>
</workbook>
</file>

<file path=xl/calcChain.xml><?xml version="1.0" encoding="utf-8"?>
<calcChain xmlns="http://schemas.openxmlformats.org/spreadsheetml/2006/main">
  <c r="R9" i="1" l="1"/>
  <c r="B9" i="1"/>
  <c r="B9" i="15"/>
  <c r="C7" i="15"/>
  <c r="D50" i="10" l="1"/>
  <c r="E50" i="10"/>
  <c r="F50" i="10"/>
  <c r="G50" i="10"/>
  <c r="H50" i="10"/>
  <c r="I50" i="10"/>
  <c r="J50" i="10"/>
  <c r="K50" i="10"/>
  <c r="L50" i="10"/>
  <c r="M50" i="10"/>
  <c r="N50" i="10"/>
  <c r="O50" i="10"/>
  <c r="F3" i="1"/>
  <c r="L3" i="1"/>
  <c r="A2" i="15"/>
  <c r="F3" i="15"/>
  <c r="C18" i="15"/>
  <c r="S19" i="1"/>
  <c r="C21" i="1"/>
  <c r="D12" i="15"/>
  <c r="C19" i="1"/>
  <c r="C20" i="15"/>
  <c r="D15" i="15"/>
  <c r="C12" i="1"/>
  <c r="S20" i="1"/>
  <c r="D15" i="1"/>
  <c r="C20" i="1"/>
  <c r="C6" i="1"/>
  <c r="D20" i="15"/>
  <c r="D22" i="1"/>
  <c r="D22" i="15"/>
  <c r="C22" i="15"/>
  <c r="D16" i="15"/>
  <c r="C17" i="15"/>
  <c r="D17" i="15"/>
  <c r="T12" i="1"/>
  <c r="C23" i="15"/>
  <c r="D21" i="15"/>
  <c r="S13" i="1"/>
  <c r="D18" i="1"/>
  <c r="D23" i="15"/>
  <c r="D17" i="1"/>
  <c r="C17" i="1"/>
  <c r="S7" i="1"/>
  <c r="D16" i="1"/>
  <c r="C6" i="15"/>
  <c r="S6" i="1"/>
  <c r="C16" i="15"/>
  <c r="D13" i="15"/>
  <c r="C23" i="1"/>
  <c r="D14" i="1"/>
  <c r="S21" i="1"/>
  <c r="C18" i="1"/>
  <c r="C13" i="15"/>
  <c r="T14" i="1"/>
  <c r="C19" i="15"/>
  <c r="S14" i="1"/>
  <c r="C7" i="1"/>
  <c r="A3" i="10"/>
  <c r="T15" i="1"/>
  <c r="T23" i="1"/>
  <c r="S18" i="1"/>
  <c r="T21" i="1"/>
  <c r="S22" i="1"/>
  <c r="C21" i="15"/>
  <c r="S15" i="1"/>
  <c r="S23" i="1"/>
  <c r="D20" i="1"/>
  <c r="C14" i="15"/>
  <c r="T16" i="1"/>
  <c r="D23" i="1"/>
  <c r="D12" i="1"/>
  <c r="T20" i="1"/>
  <c r="T17" i="1"/>
  <c r="D19" i="1"/>
  <c r="S17" i="1"/>
  <c r="T22" i="1"/>
  <c r="S12" i="1"/>
  <c r="C15" i="15"/>
  <c r="C16" i="1"/>
  <c r="D19" i="15"/>
  <c r="C12" i="15"/>
  <c r="C13" i="1"/>
  <c r="T13" i="1"/>
  <c r="D21" i="1"/>
  <c r="C14" i="1"/>
  <c r="D13" i="1"/>
  <c r="T18" i="1"/>
  <c r="C15" i="1"/>
  <c r="T19" i="1"/>
  <c r="C22" i="1"/>
  <c r="S16" i="1"/>
  <c r="D18" i="15"/>
  <c r="D14" i="15"/>
  <c r="B10" i="15" l="1"/>
  <c r="D24" i="1"/>
  <c r="T24" i="1"/>
  <c r="B10" i="1"/>
  <c r="A1" i="10"/>
  <c r="D24" i="15"/>
  <c r="R10" i="1"/>
  <c r="D17" i="16"/>
</calcChain>
</file>

<file path=xl/sharedStrings.xml><?xml version="1.0" encoding="utf-8"?>
<sst xmlns="http://schemas.openxmlformats.org/spreadsheetml/2006/main" count="575" uniqueCount="370">
  <si>
    <r>
      <t xml:space="preserve">          4、凡是茶色（■） 的单元格，点击后可选不同的数值。</t>
    </r>
    <r>
      <rPr>
        <sz val="12"/>
        <color indexed="9"/>
        <rFont val="宋体"/>
        <charset val="134"/>
      </rPr>
      <t/>
    </r>
  </si>
  <si>
    <r>
      <t xml:space="preserve">          5、凡是茶色（■） 的单元格，点击后可选不同的数值。</t>
    </r>
    <r>
      <rPr>
        <sz val="12"/>
        <color indexed="9"/>
        <rFont val="宋体"/>
        <charset val="134"/>
      </rPr>
      <t/>
    </r>
  </si>
  <si>
    <r>
      <t xml:space="preserve">          6、凡是茶色（■） 的单元格，点击后可选不同的数值。</t>
    </r>
    <r>
      <rPr>
        <sz val="12"/>
        <color indexed="9"/>
        <rFont val="宋体"/>
        <charset val="134"/>
      </rPr>
      <t/>
    </r>
  </si>
  <si>
    <r>
      <t xml:space="preserve">          7、凡是茶色（■） 的单元格，点击后可选不同的数值。</t>
    </r>
    <r>
      <rPr>
        <sz val="12"/>
        <color indexed="9"/>
        <rFont val="宋体"/>
        <charset val="134"/>
      </rPr>
      <t/>
    </r>
  </si>
  <si>
    <r>
      <t xml:space="preserve">          8、凡是茶色（■） 的单元格，点击后可选不同的数值。</t>
    </r>
    <r>
      <rPr>
        <sz val="12"/>
        <color indexed="9"/>
        <rFont val="宋体"/>
        <charset val="134"/>
      </rPr>
      <t/>
    </r>
  </si>
  <si>
    <r>
      <t xml:space="preserve">          9、凡是茶色（■） 的单元格，点击后可选不同的数值。</t>
    </r>
    <r>
      <rPr>
        <sz val="12"/>
        <color indexed="9"/>
        <rFont val="宋体"/>
        <charset val="134"/>
      </rPr>
      <t/>
    </r>
  </si>
  <si>
    <r>
      <t xml:space="preserve">          10、凡是茶色（■） 的单元格，点击后可选不同的数值。</t>
    </r>
    <r>
      <rPr>
        <sz val="12"/>
        <color indexed="9"/>
        <rFont val="宋体"/>
        <charset val="134"/>
      </rPr>
      <t/>
    </r>
  </si>
  <si>
    <r>
      <t xml:space="preserve">          11、凡是茶色（■） 的单元格，点击后可选不同的数值。</t>
    </r>
    <r>
      <rPr>
        <sz val="12"/>
        <color indexed="9"/>
        <rFont val="宋体"/>
        <charset val="134"/>
      </rPr>
      <t/>
    </r>
  </si>
  <si>
    <r>
      <t xml:space="preserve">          12、凡是茶色（■） 的单元格，点击后可选不同的数值。</t>
    </r>
    <r>
      <rPr>
        <sz val="12"/>
        <color indexed="9"/>
        <rFont val="宋体"/>
        <charset val="134"/>
      </rPr>
      <t/>
    </r>
  </si>
  <si>
    <r>
      <t xml:space="preserve">          13、凡是茶色（■） 的单元格，点击后可选不同的数值。</t>
    </r>
    <r>
      <rPr>
        <sz val="12"/>
        <color indexed="9"/>
        <rFont val="宋体"/>
        <charset val="134"/>
      </rPr>
      <t/>
    </r>
  </si>
  <si>
    <r>
      <t xml:space="preserve">          14、凡是茶色（■） 的单元格，点击后可选不同的数值。</t>
    </r>
    <r>
      <rPr>
        <sz val="12"/>
        <color indexed="9"/>
        <rFont val="宋体"/>
        <charset val="134"/>
      </rPr>
      <t/>
    </r>
  </si>
  <si>
    <r>
      <t xml:space="preserve">          15、凡是茶色（■） 的单元格，点击后可选不同的数值。</t>
    </r>
    <r>
      <rPr>
        <sz val="12"/>
        <color indexed="9"/>
        <rFont val="宋体"/>
        <charset val="134"/>
      </rPr>
      <t/>
    </r>
  </si>
  <si>
    <r>
      <t xml:space="preserve">          16、凡是茶色（■） 的单元格，点击后可选不同的数值。</t>
    </r>
    <r>
      <rPr>
        <sz val="12"/>
        <color indexed="9"/>
        <rFont val="宋体"/>
        <charset val="134"/>
      </rPr>
      <t/>
    </r>
  </si>
  <si>
    <r>
      <t xml:space="preserve">          17、凡是茶色（■） 的单元格，点击后可选不同的数值。</t>
    </r>
    <r>
      <rPr>
        <sz val="12"/>
        <color indexed="9"/>
        <rFont val="宋体"/>
        <charset val="134"/>
      </rPr>
      <t/>
    </r>
  </si>
  <si>
    <r>
      <t xml:space="preserve">          18、凡是茶色（■） 的单元格，点击后可选不同的数值。</t>
    </r>
    <r>
      <rPr>
        <sz val="12"/>
        <color indexed="9"/>
        <rFont val="宋体"/>
        <charset val="134"/>
      </rPr>
      <t/>
    </r>
  </si>
  <si>
    <r>
      <t xml:space="preserve">          19、凡是茶色（■） 的单元格，点击后可选不同的数值。</t>
    </r>
    <r>
      <rPr>
        <sz val="12"/>
        <color indexed="9"/>
        <rFont val="宋体"/>
        <charset val="134"/>
      </rPr>
      <t/>
    </r>
  </si>
  <si>
    <r>
      <t xml:space="preserve">          20、凡是茶色（■） 的单元格，点击后可选不同的数值。</t>
    </r>
    <r>
      <rPr>
        <sz val="12"/>
        <color indexed="9"/>
        <rFont val="宋体"/>
        <charset val="134"/>
      </rPr>
      <t/>
    </r>
  </si>
  <si>
    <r>
      <t xml:space="preserve">          21、凡是茶色（■） 的单元格，点击后可选不同的数值。</t>
    </r>
    <r>
      <rPr>
        <sz val="12"/>
        <color indexed="9"/>
        <rFont val="宋体"/>
        <charset val="134"/>
      </rPr>
      <t/>
    </r>
  </si>
  <si>
    <r>
      <t xml:space="preserve">          22、凡是茶色（■） 的单元格，点击后可选不同的数值。</t>
    </r>
    <r>
      <rPr>
        <sz val="12"/>
        <color indexed="9"/>
        <rFont val="宋体"/>
        <charset val="134"/>
      </rPr>
      <t/>
    </r>
  </si>
  <si>
    <r>
      <t xml:space="preserve">          23、凡是茶色（■） 的单元格，点击后可选不同的数值。</t>
    </r>
    <r>
      <rPr>
        <sz val="12"/>
        <color indexed="9"/>
        <rFont val="宋体"/>
        <charset val="134"/>
      </rPr>
      <t/>
    </r>
  </si>
  <si>
    <r>
      <t xml:space="preserve">          24、凡是茶色（■） 的单元格，点击后可选不同的数值。</t>
    </r>
    <r>
      <rPr>
        <sz val="12"/>
        <color indexed="9"/>
        <rFont val="宋体"/>
        <charset val="134"/>
      </rPr>
      <t/>
    </r>
  </si>
  <si>
    <r>
      <t xml:space="preserve">          25、凡是茶色（■） 的单元格，点击后可选不同的数值。</t>
    </r>
    <r>
      <rPr>
        <sz val="12"/>
        <color indexed="9"/>
        <rFont val="宋体"/>
        <charset val="134"/>
      </rPr>
      <t/>
    </r>
  </si>
  <si>
    <r>
      <t xml:space="preserve">          26、凡是茶色（■） 的单元格，点击后可选不同的数值。</t>
    </r>
    <r>
      <rPr>
        <sz val="12"/>
        <color indexed="9"/>
        <rFont val="宋体"/>
        <charset val="134"/>
      </rPr>
      <t/>
    </r>
  </si>
  <si>
    <r>
      <t xml:space="preserve">          27、凡是茶色（■） 的单元格，点击后可选不同的数值。</t>
    </r>
    <r>
      <rPr>
        <sz val="12"/>
        <color indexed="9"/>
        <rFont val="宋体"/>
        <charset val="134"/>
      </rPr>
      <t/>
    </r>
  </si>
  <si>
    <r>
      <t xml:space="preserve">          28、凡是茶色（■） 的单元格，点击后可选不同的数值。</t>
    </r>
    <r>
      <rPr>
        <sz val="12"/>
        <color indexed="9"/>
        <rFont val="宋体"/>
        <charset val="134"/>
      </rPr>
      <t/>
    </r>
  </si>
  <si>
    <r>
      <t xml:space="preserve">          29、凡是茶色（■） 的单元格，点击后可选不同的数值。</t>
    </r>
    <r>
      <rPr>
        <sz val="12"/>
        <color indexed="9"/>
        <rFont val="宋体"/>
        <charset val="134"/>
      </rPr>
      <t/>
    </r>
  </si>
  <si>
    <r>
      <t xml:space="preserve">          30、凡是茶色（■） 的单元格，点击后可选不同的数值。</t>
    </r>
    <r>
      <rPr>
        <sz val="12"/>
        <color indexed="9"/>
        <rFont val="宋体"/>
        <charset val="134"/>
      </rPr>
      <t/>
    </r>
  </si>
  <si>
    <r>
      <t xml:space="preserve">          31、凡是茶色（■） 的单元格，点击后可选不同的数值。</t>
    </r>
    <r>
      <rPr>
        <sz val="12"/>
        <color indexed="9"/>
        <rFont val="宋体"/>
        <charset val="134"/>
      </rPr>
      <t/>
    </r>
  </si>
  <si>
    <r>
      <t xml:space="preserve">          32、凡是茶色（■） 的单元格，点击后可选不同的数值。</t>
    </r>
    <r>
      <rPr>
        <sz val="12"/>
        <color indexed="9"/>
        <rFont val="宋体"/>
        <charset val="134"/>
      </rPr>
      <t/>
    </r>
  </si>
  <si>
    <r>
      <t xml:space="preserve">          33、凡是茶色（■） 的单元格，点击后可选不同的数值。</t>
    </r>
    <r>
      <rPr>
        <sz val="12"/>
        <color indexed="9"/>
        <rFont val="宋体"/>
        <charset val="134"/>
      </rPr>
      <t/>
    </r>
  </si>
  <si>
    <r>
      <t xml:space="preserve">          34、凡是茶色（■） 的单元格，点击后可选不同的数值。</t>
    </r>
    <r>
      <rPr>
        <sz val="12"/>
        <color indexed="9"/>
        <rFont val="宋体"/>
        <charset val="134"/>
      </rPr>
      <t/>
    </r>
  </si>
  <si>
    <r>
      <t xml:space="preserve">          35、凡是茶色（■） 的单元格，点击后可选不同的数值。</t>
    </r>
    <r>
      <rPr>
        <sz val="12"/>
        <color indexed="9"/>
        <rFont val="宋体"/>
        <charset val="134"/>
      </rPr>
      <t/>
    </r>
  </si>
  <si>
    <r>
      <t xml:space="preserve">          36、凡是茶色（■） 的单元格，点击后可选不同的数值。</t>
    </r>
    <r>
      <rPr>
        <sz val="12"/>
        <color indexed="9"/>
        <rFont val="宋体"/>
        <charset val="134"/>
      </rPr>
      <t/>
    </r>
  </si>
  <si>
    <r>
      <t xml:space="preserve">          37、凡是茶色（■） 的单元格，点击后可选不同的数值。</t>
    </r>
    <r>
      <rPr>
        <sz val="12"/>
        <color indexed="9"/>
        <rFont val="宋体"/>
        <charset val="134"/>
      </rPr>
      <t/>
    </r>
  </si>
  <si>
    <r>
      <t xml:space="preserve">          38、凡是茶色（■） 的单元格，点击后可选不同的数值。</t>
    </r>
    <r>
      <rPr>
        <sz val="12"/>
        <color indexed="9"/>
        <rFont val="宋体"/>
        <charset val="134"/>
      </rPr>
      <t/>
    </r>
  </si>
  <si>
    <r>
      <t xml:space="preserve">          39、凡是茶色（■） 的单元格，点击后可选不同的数值。</t>
    </r>
    <r>
      <rPr>
        <sz val="12"/>
        <color indexed="9"/>
        <rFont val="宋体"/>
        <charset val="134"/>
      </rPr>
      <t/>
    </r>
  </si>
  <si>
    <r>
      <t xml:space="preserve">          40、凡是茶色（■） 的单元格，点击后可选不同的数值。</t>
    </r>
    <r>
      <rPr>
        <sz val="12"/>
        <color indexed="9"/>
        <rFont val="宋体"/>
        <charset val="134"/>
      </rPr>
      <t/>
    </r>
  </si>
  <si>
    <r>
      <t xml:space="preserve">          41、凡是茶色（■） 的单元格，点击后可选不同的数值。</t>
    </r>
    <r>
      <rPr>
        <sz val="12"/>
        <color indexed="9"/>
        <rFont val="宋体"/>
        <charset val="134"/>
      </rPr>
      <t/>
    </r>
  </si>
  <si>
    <r>
      <t xml:space="preserve">          42、凡是茶色（■） 的单元格，点击后可选不同的数值。</t>
    </r>
    <r>
      <rPr>
        <sz val="12"/>
        <color indexed="9"/>
        <rFont val="宋体"/>
        <charset val="134"/>
      </rPr>
      <t/>
    </r>
  </si>
  <si>
    <r>
      <t xml:space="preserve">          43、凡是茶色（■） 的单元格，点击后可选不同的数值。</t>
    </r>
    <r>
      <rPr>
        <sz val="12"/>
        <color indexed="9"/>
        <rFont val="宋体"/>
        <charset val="134"/>
      </rPr>
      <t/>
    </r>
  </si>
  <si>
    <r>
      <t xml:space="preserve">          44、凡是茶色（■） 的单元格，点击后可选不同的数值。</t>
    </r>
    <r>
      <rPr>
        <sz val="12"/>
        <color indexed="9"/>
        <rFont val="宋体"/>
        <charset val="134"/>
      </rPr>
      <t/>
    </r>
  </si>
  <si>
    <r>
      <t xml:space="preserve">          45、凡是茶色（■） 的单元格，点击后可选不同的数值。</t>
    </r>
    <r>
      <rPr>
        <sz val="12"/>
        <color indexed="9"/>
        <rFont val="宋体"/>
        <charset val="134"/>
      </rPr>
      <t/>
    </r>
  </si>
  <si>
    <r>
      <t xml:space="preserve">          46、凡是茶色（■） 的单元格，点击后可选不同的数值。</t>
    </r>
    <r>
      <rPr>
        <sz val="12"/>
        <color indexed="9"/>
        <rFont val="宋体"/>
        <charset val="134"/>
      </rPr>
      <t/>
    </r>
  </si>
  <si>
    <r>
      <t xml:space="preserve">          47、凡是茶色（■） 的单元格，点击后可选不同的数值。</t>
    </r>
    <r>
      <rPr>
        <sz val="12"/>
        <color indexed="9"/>
        <rFont val="宋体"/>
        <charset val="134"/>
      </rPr>
      <t/>
    </r>
  </si>
  <si>
    <r>
      <t xml:space="preserve">          48、凡是茶色（■） 的单元格，点击后可选不同的数值。</t>
    </r>
    <r>
      <rPr>
        <sz val="12"/>
        <color indexed="9"/>
        <rFont val="宋体"/>
        <charset val="134"/>
      </rPr>
      <t/>
    </r>
  </si>
  <si>
    <r>
      <t xml:space="preserve">          49、凡是茶色（■） 的单元格，点击后可选不同的数值。</t>
    </r>
    <r>
      <rPr>
        <sz val="12"/>
        <color indexed="9"/>
        <rFont val="宋体"/>
        <charset val="134"/>
      </rPr>
      <t/>
    </r>
  </si>
  <si>
    <r>
      <t xml:space="preserve">          50、凡是茶色（■） 的单元格，点击后可选不同的数值。</t>
    </r>
    <r>
      <rPr>
        <sz val="12"/>
        <color indexed="9"/>
        <rFont val="宋体"/>
        <charset val="134"/>
      </rPr>
      <t/>
    </r>
  </si>
  <si>
    <r>
      <t xml:space="preserve">          51、凡是茶色（■） 的单元格，点击后可选不同的数值。</t>
    </r>
    <r>
      <rPr>
        <sz val="12"/>
        <color indexed="9"/>
        <rFont val="宋体"/>
        <charset val="134"/>
      </rPr>
      <t/>
    </r>
  </si>
  <si>
    <r>
      <t xml:space="preserve">          52、凡是茶色（■） 的单元格，点击后可选不同的数值。</t>
    </r>
    <r>
      <rPr>
        <sz val="12"/>
        <color indexed="9"/>
        <rFont val="宋体"/>
        <charset val="134"/>
      </rPr>
      <t/>
    </r>
  </si>
  <si>
    <r>
      <t xml:space="preserve">          53、凡是茶色（■） 的单元格，点击后可选不同的数值。</t>
    </r>
    <r>
      <rPr>
        <sz val="12"/>
        <color indexed="9"/>
        <rFont val="宋体"/>
        <charset val="134"/>
      </rPr>
      <t/>
    </r>
  </si>
  <si>
    <r>
      <t xml:space="preserve">          54、凡是茶色（■） 的单元格，点击后可选不同的数值。</t>
    </r>
    <r>
      <rPr>
        <sz val="12"/>
        <color indexed="9"/>
        <rFont val="宋体"/>
        <charset val="134"/>
      </rPr>
      <t/>
    </r>
  </si>
  <si>
    <r>
      <t xml:space="preserve">          55、凡是茶色（■） 的单元格，点击后可选不同的数值。</t>
    </r>
    <r>
      <rPr>
        <sz val="12"/>
        <color indexed="9"/>
        <rFont val="宋体"/>
        <charset val="134"/>
      </rPr>
      <t/>
    </r>
  </si>
  <si>
    <r>
      <t xml:space="preserve">          56、凡是茶色（■） 的单元格，点击后可选不同的数值。</t>
    </r>
    <r>
      <rPr>
        <sz val="12"/>
        <color indexed="9"/>
        <rFont val="宋体"/>
        <charset val="134"/>
      </rPr>
      <t/>
    </r>
  </si>
  <si>
    <r>
      <t xml:space="preserve">          57、凡是茶色（■） 的单元格，点击后可选不同的数值。</t>
    </r>
    <r>
      <rPr>
        <sz val="12"/>
        <color indexed="9"/>
        <rFont val="宋体"/>
        <charset val="134"/>
      </rPr>
      <t/>
    </r>
  </si>
  <si>
    <r>
      <t xml:space="preserve">          58、凡是茶色（■） 的单元格，点击后可选不同的数值。</t>
    </r>
    <r>
      <rPr>
        <sz val="12"/>
        <color indexed="9"/>
        <rFont val="宋体"/>
        <charset val="134"/>
      </rPr>
      <t/>
    </r>
  </si>
  <si>
    <r>
      <t xml:space="preserve">          59、凡是茶色（■） 的单元格，点击后可选不同的数值。</t>
    </r>
    <r>
      <rPr>
        <sz val="12"/>
        <color indexed="9"/>
        <rFont val="宋体"/>
        <charset val="134"/>
      </rPr>
      <t/>
    </r>
  </si>
  <si>
    <r>
      <t xml:space="preserve">          60、凡是茶色（■） 的单元格，点击后可选不同的数值。</t>
    </r>
    <r>
      <rPr>
        <sz val="12"/>
        <color indexed="9"/>
        <rFont val="宋体"/>
        <charset val="134"/>
      </rPr>
      <t/>
    </r>
  </si>
  <si>
    <r>
      <t xml:space="preserve">          61、凡是茶色（■） 的单元格，点击后可选不同的数值。</t>
    </r>
    <r>
      <rPr>
        <sz val="12"/>
        <color indexed="9"/>
        <rFont val="宋体"/>
        <charset val="134"/>
      </rPr>
      <t/>
    </r>
  </si>
  <si>
    <r>
      <t xml:space="preserve">          62、凡是茶色（■） 的单元格，点击后可选不同的数值。</t>
    </r>
    <r>
      <rPr>
        <sz val="12"/>
        <color indexed="9"/>
        <rFont val="宋体"/>
        <charset val="134"/>
      </rPr>
      <t/>
    </r>
  </si>
  <si>
    <r>
      <t xml:space="preserve">          63、凡是茶色（■） 的单元格，点击后可选不同的数值。</t>
    </r>
    <r>
      <rPr>
        <sz val="12"/>
        <color indexed="9"/>
        <rFont val="宋体"/>
        <charset val="134"/>
      </rPr>
      <t/>
    </r>
  </si>
  <si>
    <r>
      <t xml:space="preserve">          64、凡是茶色（■） 的单元格，点击后可选不同的数值。</t>
    </r>
    <r>
      <rPr>
        <sz val="12"/>
        <color indexed="9"/>
        <rFont val="宋体"/>
        <charset val="134"/>
      </rPr>
      <t/>
    </r>
  </si>
  <si>
    <r>
      <t xml:space="preserve">          65、凡是茶色（■） 的单元格，点击后可选不同的数值。</t>
    </r>
    <r>
      <rPr>
        <sz val="12"/>
        <color indexed="9"/>
        <rFont val="宋体"/>
        <charset val="134"/>
      </rPr>
      <t/>
    </r>
  </si>
  <si>
    <r>
      <t xml:space="preserve">          66、凡是茶色（■） 的单元格，点击后可选不同的数值。</t>
    </r>
    <r>
      <rPr>
        <sz val="12"/>
        <color indexed="9"/>
        <rFont val="宋体"/>
        <charset val="134"/>
      </rPr>
      <t/>
    </r>
  </si>
  <si>
    <r>
      <t xml:space="preserve">          67、凡是茶色（■） 的单元格，点击后可选不同的数值。</t>
    </r>
    <r>
      <rPr>
        <sz val="12"/>
        <color indexed="9"/>
        <rFont val="宋体"/>
        <charset val="134"/>
      </rPr>
      <t/>
    </r>
  </si>
  <si>
    <r>
      <t xml:space="preserve">          68、凡是茶色（■） 的单元格，点击后可选不同的数值。</t>
    </r>
    <r>
      <rPr>
        <sz val="12"/>
        <color indexed="9"/>
        <rFont val="宋体"/>
        <charset val="134"/>
      </rPr>
      <t/>
    </r>
  </si>
  <si>
    <r>
      <t xml:space="preserve">          69、凡是茶色（■） 的单元格，点击后可选不同的数值。</t>
    </r>
    <r>
      <rPr>
        <sz val="12"/>
        <color indexed="9"/>
        <rFont val="宋体"/>
        <charset val="134"/>
      </rPr>
      <t/>
    </r>
  </si>
  <si>
    <r>
      <t xml:space="preserve">          70、凡是茶色（■） 的单元格，点击后可选不同的数值。</t>
    </r>
    <r>
      <rPr>
        <sz val="12"/>
        <color indexed="9"/>
        <rFont val="宋体"/>
        <charset val="134"/>
      </rPr>
      <t/>
    </r>
  </si>
  <si>
    <r>
      <t xml:space="preserve">          71、凡是茶色（■） 的单元格，点击后可选不同的数值。</t>
    </r>
    <r>
      <rPr>
        <sz val="12"/>
        <color indexed="9"/>
        <rFont val="宋体"/>
        <charset val="134"/>
      </rPr>
      <t/>
    </r>
  </si>
  <si>
    <r>
      <t xml:space="preserve">          72、凡是茶色（■） 的单元格，点击后可选不同的数值。</t>
    </r>
    <r>
      <rPr>
        <sz val="12"/>
        <color indexed="9"/>
        <rFont val="宋体"/>
        <charset val="134"/>
      </rPr>
      <t/>
    </r>
  </si>
  <si>
    <r>
      <t xml:space="preserve">          73、凡是茶色（■） 的单元格，点击后可选不同的数值。</t>
    </r>
    <r>
      <rPr>
        <sz val="12"/>
        <color indexed="9"/>
        <rFont val="宋体"/>
        <charset val="134"/>
      </rPr>
      <t/>
    </r>
  </si>
  <si>
    <r>
      <t xml:space="preserve">          74、凡是茶色（■） 的单元格，点击后可选不同的数值。</t>
    </r>
    <r>
      <rPr>
        <sz val="12"/>
        <color indexed="9"/>
        <rFont val="宋体"/>
        <charset val="134"/>
      </rPr>
      <t/>
    </r>
  </si>
  <si>
    <r>
      <t xml:space="preserve">          75、凡是茶色（■） 的单元格，点击后可选不同的数值。</t>
    </r>
    <r>
      <rPr>
        <sz val="12"/>
        <color indexed="9"/>
        <rFont val="宋体"/>
        <charset val="134"/>
      </rPr>
      <t/>
    </r>
  </si>
  <si>
    <r>
      <t xml:space="preserve">          76、凡是茶色（■） 的单元格，点击后可选不同的数值。</t>
    </r>
    <r>
      <rPr>
        <sz val="12"/>
        <color indexed="9"/>
        <rFont val="宋体"/>
        <charset val="134"/>
      </rPr>
      <t/>
    </r>
  </si>
  <si>
    <r>
      <t xml:space="preserve">          77、凡是茶色（■） 的单元格，点击后可选不同的数值。</t>
    </r>
    <r>
      <rPr>
        <sz val="12"/>
        <color indexed="9"/>
        <rFont val="宋体"/>
        <charset val="134"/>
      </rPr>
      <t/>
    </r>
  </si>
  <si>
    <r>
      <t xml:space="preserve">          78、凡是茶色（■） 的单元格，点击后可选不同的数值。</t>
    </r>
    <r>
      <rPr>
        <sz val="12"/>
        <color indexed="9"/>
        <rFont val="宋体"/>
        <charset val="134"/>
      </rPr>
      <t/>
    </r>
  </si>
  <si>
    <r>
      <t xml:space="preserve">          79、凡是茶色（■） 的单元格，点击后可选不同的数值。</t>
    </r>
    <r>
      <rPr>
        <sz val="12"/>
        <color indexed="9"/>
        <rFont val="宋体"/>
        <charset val="134"/>
      </rPr>
      <t/>
    </r>
  </si>
  <si>
    <r>
      <t>1</t>
    </r>
    <r>
      <rPr>
        <sz val="10"/>
        <rFont val="宋体"/>
        <charset val="134"/>
      </rPr>
      <t>月</t>
    </r>
    <phoneticPr fontId="1" type="noConversion"/>
  </si>
  <si>
    <r>
      <t>2月</t>
    </r>
    <r>
      <rPr>
        <sz val="10"/>
        <rFont val="宋体"/>
        <charset val="134"/>
      </rPr>
      <t/>
    </r>
  </si>
  <si>
    <r>
      <t>3月</t>
    </r>
    <r>
      <rPr>
        <sz val="10"/>
        <rFont val="宋体"/>
        <charset val="134"/>
      </rPr>
      <t/>
    </r>
  </si>
  <si>
    <r>
      <t>4月</t>
    </r>
    <r>
      <rPr>
        <sz val="10"/>
        <rFont val="宋体"/>
        <charset val="134"/>
      </rPr>
      <t/>
    </r>
  </si>
  <si>
    <r>
      <t>5月</t>
    </r>
    <r>
      <rPr>
        <sz val="10"/>
        <rFont val="宋体"/>
        <charset val="134"/>
      </rPr>
      <t/>
    </r>
  </si>
  <si>
    <r>
      <t>6月</t>
    </r>
    <r>
      <rPr>
        <sz val="10"/>
        <rFont val="宋体"/>
        <charset val="134"/>
      </rPr>
      <t/>
    </r>
  </si>
  <si>
    <r>
      <t>7月</t>
    </r>
    <r>
      <rPr>
        <sz val="10"/>
        <rFont val="宋体"/>
        <charset val="134"/>
      </rPr>
      <t/>
    </r>
  </si>
  <si>
    <r>
      <t>8月</t>
    </r>
    <r>
      <rPr>
        <sz val="10"/>
        <rFont val="宋体"/>
        <charset val="134"/>
      </rPr>
      <t/>
    </r>
  </si>
  <si>
    <r>
      <t>9月</t>
    </r>
    <r>
      <rPr>
        <sz val="10"/>
        <rFont val="宋体"/>
        <charset val="134"/>
      </rPr>
      <t/>
    </r>
  </si>
  <si>
    <r>
      <t>10月</t>
    </r>
    <r>
      <rPr>
        <sz val="10"/>
        <rFont val="宋体"/>
        <charset val="134"/>
      </rPr>
      <t/>
    </r>
  </si>
  <si>
    <r>
      <t>11月</t>
    </r>
    <r>
      <rPr>
        <sz val="10"/>
        <rFont val="宋体"/>
        <charset val="134"/>
      </rPr>
      <t/>
    </r>
  </si>
  <si>
    <r>
      <t>12月</t>
    </r>
    <r>
      <rPr>
        <sz val="10"/>
        <rFont val="宋体"/>
        <charset val="134"/>
      </rPr>
      <t/>
    </r>
  </si>
  <si>
    <t>城市气候统计表</t>
    <phoneticPr fontId="1" type="noConversion"/>
  </si>
  <si>
    <t>月平均气温资料（单位：℃）</t>
    <phoneticPr fontId="1" type="noConversion"/>
  </si>
  <si>
    <t>月降水量资料（单位：mm）</t>
    <phoneticPr fontId="1" type="noConversion"/>
  </si>
  <si>
    <t>平均雨日数</t>
    <phoneticPr fontId="1" type="noConversion"/>
  </si>
  <si>
    <t>北京</t>
    <phoneticPr fontId="1" type="noConversion"/>
  </si>
  <si>
    <t>哈尔滨</t>
    <phoneticPr fontId="1" type="noConversion"/>
  </si>
  <si>
    <t>气温（℃）</t>
    <phoneticPr fontId="1" type="noConversion"/>
  </si>
  <si>
    <t>降水（mm）</t>
    <phoneticPr fontId="1" type="noConversion"/>
  </si>
  <si>
    <t>上海</t>
  </si>
  <si>
    <t>台北</t>
  </si>
  <si>
    <t>延吉</t>
    <phoneticPr fontId="1" type="noConversion"/>
  </si>
  <si>
    <t>齐齐哈尔</t>
    <phoneticPr fontId="1" type="noConversion"/>
  </si>
  <si>
    <t>海拉尔</t>
    <phoneticPr fontId="1" type="noConversion"/>
  </si>
  <si>
    <t>沈阳</t>
    <phoneticPr fontId="1" type="noConversion"/>
  </si>
  <si>
    <t>银川</t>
  </si>
  <si>
    <t>兰州</t>
  </si>
  <si>
    <t>酒泉</t>
  </si>
  <si>
    <t>哈密</t>
  </si>
  <si>
    <t>阿勒泰</t>
  </si>
  <si>
    <t>喀什</t>
  </si>
  <si>
    <t>和田</t>
  </si>
  <si>
    <t>若羌</t>
  </si>
  <si>
    <t>拉萨</t>
  </si>
  <si>
    <t>昌都</t>
  </si>
  <si>
    <t>西安</t>
  </si>
  <si>
    <t>郑州</t>
  </si>
  <si>
    <t>济南</t>
  </si>
  <si>
    <t>南昌</t>
  </si>
  <si>
    <t>赣州</t>
  </si>
  <si>
    <t>武汉</t>
    <phoneticPr fontId="1" type="noConversion"/>
  </si>
  <si>
    <t>香港</t>
  </si>
  <si>
    <t>澳门</t>
  </si>
  <si>
    <t>广州</t>
  </si>
  <si>
    <t>海口</t>
  </si>
  <si>
    <t>南宁</t>
  </si>
  <si>
    <t>芷江(湖南)</t>
  </si>
  <si>
    <t>宜昌</t>
  </si>
  <si>
    <t>重庆</t>
  </si>
  <si>
    <t>西昌</t>
  </si>
  <si>
    <t>昆明</t>
  </si>
  <si>
    <t>屏边(广西)</t>
  </si>
  <si>
    <t>腾冲</t>
  </si>
  <si>
    <t>区域</t>
    <phoneticPr fontId="1" type="noConversion"/>
  </si>
  <si>
    <t>科布多</t>
    <phoneticPr fontId="1" type="noConversion"/>
  </si>
  <si>
    <t>阿尔泰（蒙古）</t>
    <phoneticPr fontId="1" type="noConversion"/>
  </si>
  <si>
    <t>aletai</t>
    <phoneticPr fontId="1" type="noConversion"/>
  </si>
  <si>
    <t>shihezi</t>
    <phoneticPr fontId="1" type="noConversion"/>
  </si>
  <si>
    <t>wuhan</t>
    <phoneticPr fontId="1" type="noConversion"/>
  </si>
  <si>
    <t>伊宁</t>
    <phoneticPr fontId="1" type="noConversion"/>
  </si>
  <si>
    <t>都兰</t>
    <phoneticPr fontId="1" type="noConversion"/>
  </si>
  <si>
    <t>吐鲁番</t>
    <phoneticPr fontId="1" type="noConversion"/>
  </si>
  <si>
    <t>石河子</t>
    <phoneticPr fontId="1" type="noConversion"/>
  </si>
  <si>
    <t>yining</t>
    <phoneticPr fontId="1" type="noConversion"/>
  </si>
  <si>
    <t>dali</t>
    <phoneticPr fontId="1" type="noConversion"/>
  </si>
  <si>
    <t>月份</t>
    <phoneticPr fontId="1" type="noConversion"/>
  </si>
  <si>
    <t>shantou</t>
    <phoneticPr fontId="1" type="noConversion"/>
  </si>
  <si>
    <t>shanghai</t>
    <phoneticPr fontId="1" type="noConversion"/>
  </si>
  <si>
    <t>nanjing</t>
    <phoneticPr fontId="1" type="noConversion"/>
  </si>
  <si>
    <t>qingdao</t>
    <phoneticPr fontId="1" type="noConversion"/>
  </si>
  <si>
    <t>yanji</t>
    <phoneticPr fontId="1" type="noConversion"/>
  </si>
  <si>
    <t>hailaer</t>
    <phoneticPr fontId="1" type="noConversion"/>
  </si>
  <si>
    <t>shenyang</t>
    <phoneticPr fontId="1" type="noConversion"/>
  </si>
  <si>
    <t>beijing</t>
    <phoneticPr fontId="1" type="noConversion"/>
  </si>
  <si>
    <t>tianjin</t>
    <phoneticPr fontId="1" type="noConversion"/>
  </si>
  <si>
    <t>erlianhaote</t>
    <phoneticPr fontId="1" type="noConversion"/>
  </si>
  <si>
    <t>tengchong</t>
    <phoneticPr fontId="1" type="noConversion"/>
  </si>
  <si>
    <t>kunming</t>
    <phoneticPr fontId="1" type="noConversion"/>
  </si>
  <si>
    <t>xichang</t>
    <phoneticPr fontId="1" type="noConversion"/>
  </si>
  <si>
    <t>chengdu</t>
    <phoneticPr fontId="1" type="noConversion"/>
  </si>
  <si>
    <t>chongqing</t>
    <phoneticPr fontId="1" type="noConversion"/>
  </si>
  <si>
    <t>yichang</t>
    <phoneticPr fontId="1" type="noConversion"/>
  </si>
  <si>
    <t>zhijiang</t>
    <phoneticPr fontId="1" type="noConversion"/>
  </si>
  <si>
    <t>nanning</t>
    <phoneticPr fontId="1" type="noConversion"/>
  </si>
  <si>
    <t>haikou</t>
    <phoneticPr fontId="1" type="noConversion"/>
  </si>
  <si>
    <t>guangzhou</t>
    <phoneticPr fontId="1" type="noConversion"/>
  </si>
  <si>
    <t>aomen</t>
    <phoneticPr fontId="1" type="noConversion"/>
  </si>
  <si>
    <t>xianggang</t>
    <phoneticPr fontId="1" type="noConversion"/>
  </si>
  <si>
    <t>taibei</t>
    <phoneticPr fontId="1" type="noConversion"/>
  </si>
  <si>
    <t>ganzhou</t>
    <phoneticPr fontId="1" type="noConversion"/>
  </si>
  <si>
    <t>nanchang</t>
    <phoneticPr fontId="1" type="noConversion"/>
  </si>
  <si>
    <t>jinan</t>
    <phoneticPr fontId="1" type="noConversion"/>
  </si>
  <si>
    <t>zhengzhou</t>
    <phoneticPr fontId="1" type="noConversion"/>
  </si>
  <si>
    <t>xian</t>
    <phoneticPr fontId="1" type="noConversion"/>
  </si>
  <si>
    <t>doulan</t>
    <phoneticPr fontId="1" type="noConversion"/>
  </si>
  <si>
    <t>changdu</t>
    <phoneticPr fontId="1" type="noConversion"/>
  </si>
  <si>
    <t>lasa</t>
    <phoneticPr fontId="1" type="noConversion"/>
  </si>
  <si>
    <t>ruoqiang</t>
    <phoneticPr fontId="1" type="noConversion"/>
  </si>
  <si>
    <t>hetian</t>
    <phoneticPr fontId="1" type="noConversion"/>
  </si>
  <si>
    <t>kashi</t>
    <phoneticPr fontId="1" type="noConversion"/>
  </si>
  <si>
    <t>aertai</t>
    <phoneticPr fontId="1" type="noConversion"/>
  </si>
  <si>
    <t>kebuduo</t>
    <phoneticPr fontId="1" type="noConversion"/>
  </si>
  <si>
    <t>hami</t>
    <phoneticPr fontId="1" type="noConversion"/>
  </si>
  <si>
    <t>jiuquan</t>
    <phoneticPr fontId="1" type="noConversion"/>
  </si>
  <si>
    <t>lanzhou</t>
    <phoneticPr fontId="1" type="noConversion"/>
  </si>
  <si>
    <t>yinchuan</t>
    <phoneticPr fontId="1" type="noConversion"/>
  </si>
  <si>
    <t>tulufan</t>
    <phoneticPr fontId="1" type="noConversion"/>
  </si>
  <si>
    <t>wulumuqi</t>
    <phoneticPr fontId="1" type="noConversion"/>
  </si>
  <si>
    <t>乌鲁木齐</t>
    <phoneticPr fontId="1" type="noConversion"/>
  </si>
  <si>
    <t>kebuduo</t>
    <phoneticPr fontId="1" type="noConversion"/>
  </si>
  <si>
    <t>wuliyasutai</t>
    <phoneticPr fontId="1" type="noConversion"/>
  </si>
  <si>
    <t>dunhuang</t>
    <phoneticPr fontId="1" type="noConversion"/>
  </si>
  <si>
    <t>敦煌</t>
    <phoneticPr fontId="1" type="noConversion"/>
  </si>
  <si>
    <t>祁连山</t>
    <phoneticPr fontId="1" type="noConversion"/>
  </si>
  <si>
    <t>qilianshan</t>
    <phoneticPr fontId="1" type="noConversion"/>
  </si>
  <si>
    <t>xining</t>
    <phoneticPr fontId="1" type="noConversion"/>
  </si>
  <si>
    <t>西宁</t>
    <phoneticPr fontId="1" type="noConversion"/>
  </si>
  <si>
    <t>huhehaote</t>
    <phoneticPr fontId="1" type="noConversion"/>
  </si>
  <si>
    <t>呼和浩特</t>
    <phoneticPr fontId="1" type="noConversion"/>
  </si>
  <si>
    <t>二连浩特</t>
    <phoneticPr fontId="1" type="noConversion"/>
  </si>
  <si>
    <t>qiaobashan</t>
    <phoneticPr fontId="1" type="noConversion"/>
  </si>
  <si>
    <t>taiyuan</t>
    <phoneticPr fontId="1" type="noConversion"/>
  </si>
  <si>
    <t>yanan</t>
    <phoneticPr fontId="1" type="noConversion"/>
  </si>
  <si>
    <t>延安</t>
    <phoneticPr fontId="1" type="noConversion"/>
  </si>
  <si>
    <t>太原</t>
    <phoneticPr fontId="1" type="noConversion"/>
  </si>
  <si>
    <t>天津</t>
    <phoneticPr fontId="1" type="noConversion"/>
  </si>
  <si>
    <t>kangding</t>
    <phoneticPr fontId="1" type="noConversion"/>
  </si>
  <si>
    <t>康定</t>
    <phoneticPr fontId="1" type="noConversion"/>
  </si>
  <si>
    <t>成都</t>
    <phoneticPr fontId="1" type="noConversion"/>
  </si>
  <si>
    <t>lijiang</t>
    <phoneticPr fontId="1" type="noConversion"/>
  </si>
  <si>
    <t>丽江</t>
    <phoneticPr fontId="1" type="noConversion"/>
  </si>
  <si>
    <t>大理</t>
    <phoneticPr fontId="1" type="noConversion"/>
  </si>
  <si>
    <t>pingbian</t>
    <phoneticPr fontId="1" type="noConversion"/>
  </si>
  <si>
    <t>贵阳</t>
    <phoneticPr fontId="1" type="noConversion"/>
  </si>
  <si>
    <t>guiyang</t>
    <phoneticPr fontId="1" type="noConversion"/>
  </si>
  <si>
    <t>guilin</t>
    <phoneticPr fontId="1" type="noConversion"/>
  </si>
  <si>
    <t>桂林</t>
    <phoneticPr fontId="1" type="noConversion"/>
  </si>
  <si>
    <t>sanya</t>
    <phoneticPr fontId="1" type="noConversion"/>
  </si>
  <si>
    <t>三亚</t>
    <phoneticPr fontId="1" type="noConversion"/>
  </si>
  <si>
    <t>dongsha</t>
    <phoneticPr fontId="1" type="noConversion"/>
  </si>
  <si>
    <t>东沙</t>
    <phoneticPr fontId="1" type="noConversion"/>
  </si>
  <si>
    <t>汕头</t>
    <phoneticPr fontId="1" type="noConversion"/>
  </si>
  <si>
    <t>xiamen</t>
    <phoneticPr fontId="1" type="noConversion"/>
  </si>
  <si>
    <t>厦门</t>
    <phoneticPr fontId="1" type="noConversion"/>
  </si>
  <si>
    <t>hualian</t>
    <phoneticPr fontId="1" type="noConversion"/>
  </si>
  <si>
    <t>花莲</t>
    <phoneticPr fontId="1" type="noConversion"/>
  </si>
  <si>
    <t>高雄</t>
    <phoneticPr fontId="1" type="noConversion"/>
  </si>
  <si>
    <t>gaoxiong</t>
    <phoneticPr fontId="1" type="noConversion"/>
  </si>
  <si>
    <t>hefei</t>
    <phoneticPr fontId="1" type="noConversion"/>
  </si>
  <si>
    <t>合肥</t>
    <phoneticPr fontId="1" type="noConversion"/>
  </si>
  <si>
    <t>changchun</t>
    <phoneticPr fontId="1" type="noConversion"/>
  </si>
  <si>
    <t>长春</t>
    <phoneticPr fontId="1" type="noConversion"/>
  </si>
  <si>
    <t>qiqihaer</t>
    <phoneticPr fontId="1" type="noConversion"/>
  </si>
  <si>
    <t>haerbin</t>
    <phoneticPr fontId="1" type="noConversion"/>
  </si>
  <si>
    <t>mohe</t>
    <phoneticPr fontId="1" type="noConversion"/>
  </si>
  <si>
    <t>乌兰巴托(蒙古)</t>
    <phoneticPr fontId="1" type="noConversion"/>
  </si>
  <si>
    <t>科布多(蒙古)</t>
    <phoneticPr fontId="1" type="noConversion"/>
  </si>
  <si>
    <t>wulanbatuo</t>
    <phoneticPr fontId="1" type="noConversion"/>
  </si>
  <si>
    <t>checheerlege</t>
    <phoneticPr fontId="1" type="noConversion"/>
  </si>
  <si>
    <t>乌里雅苏台(蒙古)</t>
    <phoneticPr fontId="1" type="noConversion"/>
  </si>
  <si>
    <t>车车尔勒格(蒙古)</t>
    <phoneticPr fontId="1" type="noConversion"/>
  </si>
  <si>
    <t>乔巴山(蒙古)</t>
    <phoneticPr fontId="1" type="noConversion"/>
  </si>
  <si>
    <t>漠河</t>
    <phoneticPr fontId="1" type="noConversion"/>
  </si>
  <si>
    <t>青岛</t>
    <phoneticPr fontId="1" type="noConversion"/>
  </si>
  <si>
    <t>名称</t>
    <phoneticPr fontId="1" type="noConversion"/>
  </si>
  <si>
    <t>城市</t>
    <phoneticPr fontId="1" type="noConversion"/>
  </si>
  <si>
    <t>南京</t>
    <phoneticPr fontId="1" type="noConversion"/>
  </si>
  <si>
    <t>23.4ºN，116.7ºE，海拔1m</t>
  </si>
  <si>
    <t>36.1ºN，120.3ºE，海拔76m</t>
  </si>
  <si>
    <t>39.1ºN，117.2ºE，海拔5m</t>
  </si>
  <si>
    <t>43.7ºN，112.0ºE，海拔965m</t>
  </si>
  <si>
    <t>25.1ºN，98.5ºE，海拔1655m</t>
  </si>
  <si>
    <t>23.0ºN，103.7ºE，海拔1414m</t>
  </si>
  <si>
    <t>25.0ºN，102.7ºE，海拔1891m</t>
  </si>
  <si>
    <t>27.9ºN，102.3ºE，海拔1591m</t>
  </si>
  <si>
    <t>30.7ºN，104.0ºE，海拔506m</t>
  </si>
  <si>
    <t>29.6ºN，106.5ºE，海拔260m</t>
  </si>
  <si>
    <t>30.7ºN，111.3ºE，海拔133m</t>
  </si>
  <si>
    <t>27.5ºN，109.7ºE，海拔272m</t>
  </si>
  <si>
    <t>22.8ºN，108.4ºE，海拔72m</t>
  </si>
  <si>
    <t>20.0ºN，110.4ºE，海拔14m</t>
  </si>
  <si>
    <t>中国</t>
  </si>
  <si>
    <t>23.1ºN，113.3ºE，海拔7m</t>
  </si>
  <si>
    <t>22.2ºN，113.6ºE，海拔114m</t>
  </si>
  <si>
    <t>22.3ºN，114.2ºE，海拔62m</t>
  </si>
  <si>
    <t>30.6ºN，114.1ºE，海拔23m</t>
  </si>
  <si>
    <t>25.1ºN，121.2ºE，海拔48m</t>
  </si>
  <si>
    <t>25.9ºN，115.0ºE，海拔124m</t>
  </si>
  <si>
    <t>28.6ºN，115.9ºE，海拔47m</t>
  </si>
  <si>
    <t>34.7ºN，113.7ºE，海拔110m</t>
  </si>
  <si>
    <t>34.3ºN，108.9ºE，海拔397m</t>
  </si>
  <si>
    <t>36.3ºN，98.1ºE，海拔3191m</t>
  </si>
  <si>
    <t>31.2ºN，97.2ºE，海拔3306m</t>
  </si>
  <si>
    <t>29.7ºN，91.1ºE，海拔3649m</t>
  </si>
  <si>
    <t>39.0ºN，88.2ºE，海拔888m</t>
  </si>
  <si>
    <t>37.1ºN，79.9ºE，海拔1375m</t>
  </si>
  <si>
    <t>39.5ºN，76.0ºE，海拔1289m</t>
  </si>
  <si>
    <t>44.0ºN，81.3ºE，海拔663m</t>
  </si>
  <si>
    <t>47.7ºN，88.1ºE，海拔735m</t>
  </si>
  <si>
    <t>48.0ºN，91.6ºE，海拔1405m</t>
  </si>
  <si>
    <t>46.4ºN，96.3ºE，海拔2181m</t>
  </si>
  <si>
    <t>42.8ºN，93.5ºE，海拔737m</t>
  </si>
  <si>
    <t>39.8ºN，98.5ºE，海拔1477m</t>
  </si>
  <si>
    <t>36.1ºN，103.9ºE，海拔1517m</t>
  </si>
  <si>
    <t>38.5ºN，106.2ºE，海拔1111m</t>
  </si>
  <si>
    <t>37.8ºN，112.6ºE，海拔778m</t>
  </si>
  <si>
    <t>48.1ºN，114.6ºE，海拔747m</t>
  </si>
  <si>
    <t>47.9ºN，106.9ºE，海拔1306m</t>
  </si>
  <si>
    <t>47.5ºN，101.5ºE，海拔1691m</t>
  </si>
  <si>
    <t>47.8ºN，96.9ºE，海拔1759m</t>
  </si>
  <si>
    <t>43.6ºN，104.4ºE，海拔1465m</t>
  </si>
  <si>
    <t>位置</t>
    <phoneticPr fontId="1" type="noConversion"/>
  </si>
  <si>
    <t>32.0ºN，118.8ºE，海拔7m</t>
    <phoneticPr fontId="1" type="noConversion"/>
  </si>
  <si>
    <t>23.4ºN，116.7ºE，海拔1m</t>
    <phoneticPr fontId="1" type="noConversion"/>
  </si>
  <si>
    <t>yantai</t>
    <phoneticPr fontId="1" type="noConversion"/>
  </si>
  <si>
    <t>烟台</t>
    <phoneticPr fontId="1" type="noConversion"/>
  </si>
  <si>
    <t>选择国家</t>
    <phoneticPr fontId="1" type="noConversion"/>
  </si>
  <si>
    <t>选择城市</t>
    <phoneticPr fontId="1" type="noConversion"/>
  </si>
  <si>
    <t>中国</t>
    <phoneticPr fontId="1" type="noConversion"/>
  </si>
  <si>
    <t>数据来源</t>
    <phoneticPr fontId="1" type="noConversion"/>
  </si>
  <si>
    <t>位    置</t>
    <phoneticPr fontId="1" type="noConversion"/>
  </si>
  <si>
    <t>资料来源</t>
    <phoneticPr fontId="1" type="noConversion"/>
  </si>
  <si>
    <t>平均日照时数</t>
    <phoneticPr fontId="1" type="noConversion"/>
  </si>
  <si>
    <t>城市名称</t>
    <phoneticPr fontId="1" type="noConversion"/>
  </si>
  <si>
    <t>气候类型</t>
    <phoneticPr fontId="1" type="noConversion"/>
  </si>
  <si>
    <t>经纬度位置</t>
    <phoneticPr fontId="1" type="noConversion"/>
  </si>
  <si>
    <t>屏边(广西)</t>
    <phoneticPr fontId="1" type="noConversion"/>
  </si>
  <si>
    <t>济南</t>
    <phoneticPr fontId="1" type="noConversion"/>
  </si>
  <si>
    <t>达兰扎达嘎德(蒙古)</t>
    <phoneticPr fontId="1" type="noConversion"/>
  </si>
  <si>
    <t>31.2ºN，121.4ºE，海拔3m</t>
  </si>
  <si>
    <t>42.9ºN，129.5ºE，海拔177m</t>
  </si>
  <si>
    <t>47.4ºN，123.9ºE，海拔146m</t>
  </si>
  <si>
    <t>49.2ºN，119.8ºE，海拔610m</t>
  </si>
  <si>
    <t>41.8ºN，123.4ºE，海拔42m</t>
  </si>
  <si>
    <t>39.8ºN，116.5ºE，海拔54m</t>
  </si>
  <si>
    <t>真实数据</t>
    <phoneticPr fontId="1" type="noConversion"/>
  </si>
  <si>
    <t>暂无数据，用阿勒泰数据</t>
  </si>
  <si>
    <t>暂无数据，用成都数据</t>
  </si>
  <si>
    <t>暂无数据，用二连浩特数据</t>
  </si>
  <si>
    <t>暂无数据，用哈密数据</t>
  </si>
  <si>
    <t>暂无数据，用海口数据</t>
  </si>
  <si>
    <t>暂无数据，用海拉尔数据</t>
  </si>
  <si>
    <t>暂无数据，用酒泉数据</t>
  </si>
  <si>
    <t>暂无数据，用兰州数据</t>
  </si>
  <si>
    <t>暂无数据，用南京数据</t>
  </si>
  <si>
    <t>暂无数据，用齐齐哈尔数据</t>
  </si>
  <si>
    <t>暂无数据，用青岛数据</t>
  </si>
  <si>
    <t>暂无数据，用汕头数据</t>
  </si>
  <si>
    <t>暂无数据，用沈阳数据</t>
  </si>
  <si>
    <t>暂无数据，用台北数据</t>
  </si>
  <si>
    <t>暂无数据，用腾冲数据</t>
  </si>
  <si>
    <t>暂无数据，用天津数据</t>
  </si>
  <si>
    <t>暂无数据，用西安数据</t>
  </si>
  <si>
    <t>暂无数据，用西昌数据</t>
  </si>
  <si>
    <t>暂无数据，用伊宁数据</t>
  </si>
  <si>
    <t>暂无数据，用芷江(湖南)数据</t>
  </si>
  <si>
    <t>中国主要城市气候统计表与气候统计图查询比较</t>
    <phoneticPr fontId="1" type="noConversion"/>
  </si>
  <si>
    <t>车车尔勒格(蒙古)</t>
    <phoneticPr fontId="1" type="noConversion"/>
  </si>
  <si>
    <t>乌里雅苏台(蒙古)</t>
    <phoneticPr fontId="1" type="noConversion"/>
  </si>
  <si>
    <t>科布多(蒙古)</t>
    <phoneticPr fontId="1" type="noConversion"/>
  </si>
  <si>
    <t>烟台</t>
    <phoneticPr fontId="1" type="noConversion"/>
  </si>
  <si>
    <t>达兰扎达嘎德(蒙古)</t>
  </si>
  <si>
    <t>dalanzhadagade</t>
    <phoneticPr fontId="1" type="noConversion"/>
  </si>
  <si>
    <t>使用说明：1、请单击工作表选择相应的功能模块。</t>
    <phoneticPr fontId="1" type="noConversion"/>
  </si>
  <si>
    <t xml:space="preserve">          2、文件打开时请允许启用宏，否则，无法点击城市自动生成气温降水图。</t>
    <phoneticPr fontId="1" type="noConversion"/>
  </si>
  <si>
    <r>
      <t xml:space="preserve">          3、可点击城市后面的单元格，选择相应的城市（茶色（</t>
    </r>
    <r>
      <rPr>
        <sz val="12"/>
        <color indexed="47"/>
        <rFont val="宋体"/>
        <charset val="134"/>
      </rPr>
      <t>■</t>
    </r>
    <r>
      <rPr>
        <sz val="12"/>
        <color indexed="9"/>
        <rFont val="宋体"/>
        <charset val="134"/>
      </rPr>
      <t>） 的单元格），点击地图上的蓝色点同时也能生成相应城市气候图表；</t>
    </r>
    <phoneticPr fontId="1" type="noConversion"/>
  </si>
  <si>
    <t xml:space="preserve">          4、所有数据均来源于香港天文台，更多数据自行查找，网址如下：</t>
    <phoneticPr fontId="1" type="noConversion"/>
  </si>
  <si>
    <t>http://gb.weather.gov.hk/wxinfo/climat/world/chi/asia/china/china_c.htm
http://gb.weather.gov.hk/wxinfo/climat/world/chi/asia/china/china_c_text.htm</t>
    <phoneticPr fontId="1" type="noConversion"/>
  </si>
  <si>
    <t xml:space="preserve">          5、使用过程中如有问题，可与原作者或修改者联系。</t>
    <phoneticPr fontId="1" type="noConversion"/>
  </si>
  <si>
    <t>在两个城市气候统计表中分别选择想对比的城市，即可自动生成相应的气候图表。</t>
    <phoneticPr fontId="1" type="noConversion"/>
  </si>
  <si>
    <t>qilianshan</t>
    <phoneticPr fontId="1" type="noConversion"/>
  </si>
  <si>
    <t>说明：在上面绿色区域内输入数据即可自动生成图表，根据需要调整字号大小和文字位置，复制即可使用。</t>
    <phoneticPr fontId="29" type="noConversion"/>
  </si>
  <si>
    <t>中国主要城市气候统计表与气候统计图查询</t>
    <phoneticPr fontId="1" type="noConversion"/>
  </si>
  <si>
    <t>齐齐哈尔</t>
  </si>
  <si>
    <t>Jan</t>
    <phoneticPr fontId="29" type="noConversion"/>
  </si>
  <si>
    <t>Feb</t>
    <phoneticPr fontId="29" type="noConversion"/>
  </si>
  <si>
    <t>Mar</t>
    <phoneticPr fontId="29" type="noConversion"/>
  </si>
  <si>
    <t>Apr</t>
    <phoneticPr fontId="29" type="noConversion"/>
  </si>
  <si>
    <t>May</t>
    <phoneticPr fontId="29" type="noConversion"/>
  </si>
  <si>
    <t>Jun</t>
    <phoneticPr fontId="29" type="noConversion"/>
  </si>
  <si>
    <t>Jul</t>
    <phoneticPr fontId="29" type="noConversion"/>
  </si>
  <si>
    <t>Aug</t>
    <phoneticPr fontId="29" type="noConversion"/>
  </si>
  <si>
    <t>Sep</t>
    <phoneticPr fontId="29" type="noConversion"/>
  </si>
  <si>
    <t>Oct</t>
    <phoneticPr fontId="29" type="noConversion"/>
  </si>
  <si>
    <t>Nov</t>
    <phoneticPr fontId="29" type="noConversion"/>
  </si>
  <si>
    <t>Dec</t>
    <phoneticPr fontId="29" type="noConversion"/>
  </si>
  <si>
    <t>°C</t>
    <phoneticPr fontId="29" type="noConversion"/>
  </si>
  <si>
    <t>mm</t>
    <phoneticPr fontId="29" type="noConversion"/>
  </si>
  <si>
    <t>xining</t>
    <phoneticPr fontId="1" type="noConversion"/>
  </si>
  <si>
    <t>西宁</t>
    <phoneticPr fontId="1" type="noConversion"/>
  </si>
  <si>
    <t>景德镇</t>
    <phoneticPr fontId="29" type="noConversion"/>
  </si>
  <si>
    <t>婺源</t>
    <phoneticPr fontId="29" type="noConversion"/>
  </si>
  <si>
    <t>实际是景德镇数据</t>
    <phoneticPr fontId="2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</si>
</sst>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35" x14ac:knownFonts="1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4"/>
      <color indexed="12"/>
      <name val="黑体"/>
      <charset val="134"/>
    </font>
    <font>
      <sz val="12"/>
      <color indexed="12"/>
      <name val="华文行楷"/>
      <charset val="134"/>
    </font>
    <font>
      <b/>
      <sz val="10"/>
      <name val="宋体"/>
      <charset val="134"/>
    </font>
    <font>
      <b/>
      <sz val="8"/>
      <name val="宋体"/>
      <charset val="134"/>
    </font>
    <font>
      <b/>
      <sz val="12"/>
      <name val="宋体"/>
      <charset val="134"/>
    </font>
    <font>
      <u/>
      <sz val="12"/>
      <color indexed="12"/>
      <name val="宋体"/>
      <charset val="134"/>
    </font>
    <font>
      <sz val="12"/>
      <name val="宋体"/>
      <charset val="134"/>
    </font>
    <font>
      <sz val="12"/>
      <color indexed="9"/>
      <name val="宋体"/>
      <charset val="134"/>
    </font>
    <font>
      <sz val="10"/>
      <color indexed="53"/>
      <name val="黑体"/>
      <charset val="134"/>
    </font>
    <font>
      <sz val="10"/>
      <color indexed="12"/>
      <name val="宋体"/>
      <charset val="134"/>
    </font>
    <font>
      <sz val="10"/>
      <name val="Times New Roman"/>
      <family val="1"/>
    </font>
    <font>
      <sz val="10"/>
      <color indexed="53"/>
      <name val="宋体"/>
      <charset val="134"/>
    </font>
    <font>
      <sz val="10"/>
      <color indexed="12"/>
      <name val="华文行楷"/>
      <charset val="134"/>
    </font>
    <font>
      <sz val="12"/>
      <color indexed="22"/>
      <name val="宋体"/>
      <charset val="134"/>
    </font>
    <font>
      <sz val="12"/>
      <color indexed="47"/>
      <name val="宋体"/>
      <charset val="134"/>
    </font>
    <font>
      <sz val="10"/>
      <color indexed="10"/>
      <name val="宋体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0"/>
      <color theme="0"/>
      <name val="宋体"/>
      <family val="3"/>
      <charset val="134"/>
    </font>
    <font>
      <sz val="12"/>
      <color theme="0"/>
      <name val="宋体"/>
      <family val="3"/>
      <charset val="134"/>
    </font>
    <font>
      <sz val="12"/>
      <color indexed="9"/>
      <name val="宋体"/>
      <family val="3"/>
      <charset val="134"/>
    </font>
    <font>
      <sz val="12"/>
      <color rgb="FF00B050"/>
      <name val="宋体"/>
      <family val="3"/>
      <charset val="134"/>
    </font>
    <font>
      <sz val="12"/>
      <color theme="0" tint="-0.249977111117893"/>
      <name val="宋体"/>
      <family val="3"/>
      <charset val="134"/>
    </font>
    <font>
      <sz val="12"/>
      <color rgb="FFFFC000"/>
      <name val="宋体"/>
      <family val="3"/>
      <charset val="134"/>
    </font>
    <font>
      <sz val="10"/>
      <color rgb="FFFFC000"/>
      <name val="宋体"/>
      <family val="3"/>
      <charset val="134"/>
    </font>
    <font>
      <sz val="9"/>
      <name val="宋体"/>
      <family val="3"/>
      <charset val="134"/>
    </font>
    <font>
      <sz val="14"/>
      <color indexed="12"/>
      <name val="黑体"/>
      <family val="3"/>
      <charset val="134"/>
    </font>
    <font>
      <b/>
      <sz val="12"/>
      <name val="Courier New"/>
      <family val="3"/>
    </font>
    <font>
      <b/>
      <sz val="12"/>
      <color rgb="FFFF0000"/>
      <name val="宋体"/>
      <family val="3"/>
      <charset val="134"/>
    </font>
    <font>
      <sz val="12"/>
      <name val="Courier New"/>
      <family val="3"/>
    </font>
    <font>
      <b/>
      <sz val="12"/>
      <name val="宋体"/>
      <family val="3"/>
      <charset val="134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double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double">
        <color indexed="64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double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double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double">
        <color indexed="64"/>
      </right>
      <top style="thin">
        <color indexed="23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69">
    <xf numFmtId="0" fontId="0" fillId="0" borderId="0" xfId="0"/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/>
      <protection locked="0" hidden="1"/>
    </xf>
    <xf numFmtId="0" fontId="2" fillId="3" borderId="3" xfId="0" applyFont="1" applyFill="1" applyBorder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horizontal="center" vertical="center"/>
      <protection hidden="1"/>
    </xf>
    <xf numFmtId="0" fontId="2" fillId="3" borderId="5" xfId="0" applyFont="1" applyFill="1" applyBorder="1" applyAlignment="1" applyProtection="1">
      <alignment horizontal="center" vertical="center"/>
      <protection hidden="1"/>
    </xf>
    <xf numFmtId="0" fontId="2" fillId="3" borderId="6" xfId="0" applyFont="1" applyFill="1" applyBorder="1" applyAlignment="1" applyProtection="1">
      <alignment horizontal="center" vertical="center"/>
      <protection hidden="1"/>
    </xf>
    <xf numFmtId="0" fontId="0" fillId="2" borderId="0" xfId="0" applyFill="1"/>
    <xf numFmtId="0" fontId="10" fillId="3" borderId="2" xfId="0" applyFont="1" applyFill="1" applyBorder="1" applyAlignment="1" applyProtection="1">
      <alignment horizontal="center" vertical="center"/>
      <protection hidden="1"/>
    </xf>
    <xf numFmtId="0" fontId="10" fillId="3" borderId="7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 vertical="center"/>
      <protection hidden="1"/>
    </xf>
    <xf numFmtId="0" fontId="10" fillId="0" borderId="0" xfId="0" applyFont="1" applyAlignment="1"/>
    <xf numFmtId="0" fontId="3" fillId="0" borderId="0" xfId="0" applyFont="1"/>
    <xf numFmtId="0" fontId="3" fillId="4" borderId="0" xfId="0" applyFont="1" applyFill="1"/>
    <xf numFmtId="0" fontId="0" fillId="4" borderId="0" xfId="0" applyFill="1"/>
    <xf numFmtId="0" fontId="10" fillId="4" borderId="0" xfId="0" applyFont="1" applyFill="1" applyAlignment="1"/>
    <xf numFmtId="0" fontId="0" fillId="4" borderId="0" xfId="0" applyFill="1" applyBorder="1"/>
    <xf numFmtId="0" fontId="11" fillId="4" borderId="0" xfId="0" applyFont="1" applyFill="1" applyBorder="1" applyAlignment="1"/>
    <xf numFmtId="0" fontId="6" fillId="4" borderId="0" xfId="0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Border="1" applyAlignment="1" applyProtection="1">
      <alignment horizontal="center" vertical="center"/>
      <protection hidden="1"/>
    </xf>
    <xf numFmtId="0" fontId="2" fillId="0" borderId="3" xfId="0" applyFont="1" applyBorder="1" applyAlignment="1"/>
    <xf numFmtId="0" fontId="2" fillId="0" borderId="3" xfId="0" applyFont="1" applyFill="1" applyBorder="1" applyAlignment="1">
      <alignment wrapText="1"/>
    </xf>
    <xf numFmtId="0" fontId="17" fillId="2" borderId="0" xfId="0" applyFont="1" applyFill="1"/>
    <xf numFmtId="0" fontId="17" fillId="2" borderId="0" xfId="0" applyFont="1" applyFill="1" applyAlignment="1"/>
    <xf numFmtId="0" fontId="2" fillId="2" borderId="0" xfId="0" applyFont="1" applyFill="1" applyBorder="1" applyAlignment="1" applyProtection="1">
      <alignment horizontal="center" vertical="center"/>
      <protection locked="0"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horizontal="center" vertical="center"/>
      <protection locked="0"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0" fillId="4" borderId="0" xfId="0" applyFont="1" applyFill="1" applyAlignment="1" applyProtection="1">
      <alignment vertical="center"/>
      <protection hidden="1"/>
    </xf>
    <xf numFmtId="0" fontId="2" fillId="4" borderId="0" xfId="0" applyFont="1" applyFill="1" applyAlignment="1" applyProtection="1">
      <alignment horizontal="center" vertical="center"/>
      <protection hidden="1"/>
    </xf>
    <xf numFmtId="0" fontId="9" fillId="2" borderId="0" xfId="1" applyFill="1" applyAlignment="1" applyProtection="1">
      <alignment horizontal="center" vertical="center"/>
      <protection hidden="1"/>
    </xf>
    <xf numFmtId="0" fontId="12" fillId="0" borderId="3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176" fontId="16" fillId="0" borderId="3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176" fontId="14" fillId="0" borderId="3" xfId="0" applyNumberFormat="1" applyFont="1" applyBorder="1" applyAlignment="1">
      <alignment vertical="center"/>
    </xf>
    <xf numFmtId="0" fontId="2" fillId="5" borderId="3" xfId="0" applyFont="1" applyFill="1" applyBorder="1" applyAlignment="1" applyProtection="1">
      <alignment vertical="center"/>
      <protection hidden="1"/>
    </xf>
    <xf numFmtId="176" fontId="14" fillId="6" borderId="3" xfId="0" applyNumberFormat="1" applyFont="1" applyFill="1" applyBorder="1" applyAlignment="1" applyProtection="1">
      <alignment vertical="center"/>
      <protection hidden="1"/>
    </xf>
    <xf numFmtId="176" fontId="14" fillId="7" borderId="3" xfId="0" applyNumberFormat="1" applyFont="1" applyFill="1" applyBorder="1" applyAlignment="1" applyProtection="1">
      <alignment vertical="center"/>
      <protection hidden="1"/>
    </xf>
    <xf numFmtId="176" fontId="14" fillId="8" borderId="3" xfId="0" applyNumberFormat="1" applyFont="1" applyFill="1" applyBorder="1" applyAlignment="1" applyProtection="1">
      <alignment vertical="center"/>
      <protection hidden="1"/>
    </xf>
    <xf numFmtId="0" fontId="2" fillId="0" borderId="3" xfId="0" applyFont="1" applyFill="1" applyBorder="1" applyAlignment="1" applyProtection="1">
      <alignment vertical="center"/>
      <protection locked="0" hidden="1"/>
    </xf>
    <xf numFmtId="176" fontId="14" fillId="0" borderId="3" xfId="0" applyNumberFormat="1" applyFont="1" applyFill="1" applyBorder="1" applyAlignment="1" applyProtection="1">
      <alignment vertical="center"/>
      <protection locked="0" hidden="1"/>
    </xf>
    <xf numFmtId="0" fontId="2" fillId="0" borderId="0" xfId="0" applyFont="1" applyAlignment="1"/>
    <xf numFmtId="0" fontId="2" fillId="0" borderId="3" xfId="0" applyFont="1" applyFill="1" applyBorder="1" applyAlignment="1"/>
    <xf numFmtId="0" fontId="2" fillId="3" borderId="3" xfId="0" applyFont="1" applyFill="1" applyBorder="1" applyAlignment="1">
      <alignment wrapText="1"/>
    </xf>
    <xf numFmtId="0" fontId="2" fillId="9" borderId="3" xfId="0" applyFont="1" applyFill="1" applyBorder="1" applyAlignment="1">
      <alignment wrapText="1"/>
    </xf>
    <xf numFmtId="0" fontId="2" fillId="0" borderId="3" xfId="0" applyFont="1" applyFill="1" applyBorder="1" applyAlignment="1">
      <alignment shrinkToFit="1"/>
    </xf>
    <xf numFmtId="0" fontId="2" fillId="0" borderId="12" xfId="0" applyFont="1" applyFill="1" applyBorder="1" applyAlignment="1" applyProtection="1">
      <alignment vertical="center"/>
      <protection locked="0" hidden="1"/>
    </xf>
    <xf numFmtId="0" fontId="2" fillId="0" borderId="13" xfId="0" applyFont="1" applyFill="1" applyBorder="1" applyAlignment="1" applyProtection="1">
      <alignment vertical="center"/>
      <protection locked="0" hidden="1"/>
    </xf>
    <xf numFmtId="0" fontId="2" fillId="0" borderId="14" xfId="0" applyFont="1" applyFill="1" applyBorder="1" applyAlignment="1" applyProtection="1">
      <alignment vertical="center"/>
      <protection locked="0" hidden="1"/>
    </xf>
    <xf numFmtId="176" fontId="14" fillId="0" borderId="15" xfId="0" applyNumberFormat="1" applyFont="1" applyFill="1" applyBorder="1" applyAlignment="1" applyProtection="1">
      <alignment vertical="center"/>
      <protection locked="0" hidden="1"/>
    </xf>
    <xf numFmtId="176" fontId="14" fillId="0" borderId="13" xfId="0" applyNumberFormat="1" applyFont="1" applyFill="1" applyBorder="1" applyAlignment="1" applyProtection="1">
      <alignment vertical="center"/>
      <protection locked="0" hidden="1"/>
    </xf>
    <xf numFmtId="176" fontId="14" fillId="0" borderId="16" xfId="0" applyNumberFormat="1" applyFont="1" applyFill="1" applyBorder="1" applyAlignment="1" applyProtection="1">
      <alignment vertical="center"/>
      <protection locked="0" hidden="1"/>
    </xf>
    <xf numFmtId="176" fontId="14" fillId="0" borderId="17" xfId="0" applyNumberFormat="1" applyFont="1" applyFill="1" applyBorder="1" applyAlignment="1" applyProtection="1">
      <alignment vertical="center"/>
      <protection locked="0" hidden="1"/>
    </xf>
    <xf numFmtId="176" fontId="14" fillId="0" borderId="18" xfId="0" applyNumberFormat="1" applyFont="1" applyFill="1" applyBorder="1" applyAlignment="1" applyProtection="1">
      <alignment vertical="center"/>
      <protection locked="0" hidden="1"/>
    </xf>
    <xf numFmtId="176" fontId="2" fillId="0" borderId="0" xfId="0" applyNumberFormat="1" applyFont="1" applyAlignment="1">
      <alignment vertical="center"/>
    </xf>
    <xf numFmtId="0" fontId="2" fillId="0" borderId="19" xfId="0" applyFont="1" applyFill="1" applyBorder="1" applyAlignment="1" applyProtection="1">
      <alignment vertical="center"/>
      <protection locked="0" hidden="1"/>
    </xf>
    <xf numFmtId="0" fontId="2" fillId="0" borderId="20" xfId="0" applyFont="1" applyFill="1" applyBorder="1" applyAlignment="1" applyProtection="1">
      <alignment vertical="center"/>
      <protection locked="0" hidden="1"/>
    </xf>
    <xf numFmtId="0" fontId="2" fillId="0" borderId="21" xfId="0" applyFont="1" applyFill="1" applyBorder="1" applyAlignment="1" applyProtection="1">
      <alignment vertical="center"/>
      <protection locked="0" hidden="1"/>
    </xf>
    <xf numFmtId="176" fontId="14" fillId="0" borderId="22" xfId="0" applyNumberFormat="1" applyFont="1" applyFill="1" applyBorder="1" applyAlignment="1" applyProtection="1">
      <alignment vertical="center"/>
      <protection locked="0" hidden="1"/>
    </xf>
    <xf numFmtId="176" fontId="14" fillId="0" borderId="20" xfId="0" applyNumberFormat="1" applyFont="1" applyFill="1" applyBorder="1" applyAlignment="1" applyProtection="1">
      <alignment vertical="center"/>
      <protection locked="0" hidden="1"/>
    </xf>
    <xf numFmtId="176" fontId="14" fillId="0" borderId="23" xfId="0" applyNumberFormat="1" applyFont="1" applyFill="1" applyBorder="1" applyAlignment="1" applyProtection="1">
      <alignment vertical="center"/>
      <protection locked="0" hidden="1"/>
    </xf>
    <xf numFmtId="176" fontId="14" fillId="0" borderId="24" xfId="0" applyNumberFormat="1" applyFont="1" applyFill="1" applyBorder="1" applyAlignment="1" applyProtection="1">
      <alignment vertical="center"/>
      <protection locked="0" hidden="1"/>
    </xf>
    <xf numFmtId="176" fontId="14" fillId="0" borderId="25" xfId="0" applyNumberFormat="1" applyFont="1" applyFill="1" applyBorder="1" applyAlignment="1" applyProtection="1">
      <alignment vertical="center"/>
      <protection locked="0" hidden="1"/>
    </xf>
    <xf numFmtId="0" fontId="2" fillId="0" borderId="26" xfId="0" applyFont="1" applyFill="1" applyBorder="1" applyAlignment="1" applyProtection="1">
      <alignment vertical="center"/>
      <protection locked="0" hidden="1"/>
    </xf>
    <xf numFmtId="0" fontId="2" fillId="0" borderId="27" xfId="0" applyFont="1" applyFill="1" applyBorder="1" applyAlignment="1" applyProtection="1">
      <alignment vertical="center"/>
      <protection locked="0" hidden="1"/>
    </xf>
    <xf numFmtId="0" fontId="2" fillId="0" borderId="28" xfId="0" applyFont="1" applyFill="1" applyBorder="1" applyAlignment="1" applyProtection="1">
      <alignment vertical="center"/>
      <protection locked="0" hidden="1"/>
    </xf>
    <xf numFmtId="176" fontId="14" fillId="0" borderId="29" xfId="0" applyNumberFormat="1" applyFont="1" applyFill="1" applyBorder="1" applyAlignment="1" applyProtection="1">
      <alignment vertical="center"/>
      <protection locked="0" hidden="1"/>
    </xf>
    <xf numFmtId="176" fontId="14" fillId="0" borderId="27" xfId="0" applyNumberFormat="1" applyFont="1" applyFill="1" applyBorder="1" applyAlignment="1" applyProtection="1">
      <alignment vertical="center"/>
      <protection locked="0" hidden="1"/>
    </xf>
    <xf numFmtId="176" fontId="14" fillId="0" borderId="30" xfId="0" applyNumberFormat="1" applyFont="1" applyFill="1" applyBorder="1" applyAlignment="1" applyProtection="1">
      <alignment vertical="center"/>
      <protection locked="0" hidden="1"/>
    </xf>
    <xf numFmtId="176" fontId="14" fillId="0" borderId="31" xfId="0" applyNumberFormat="1" applyFont="1" applyFill="1" applyBorder="1" applyAlignment="1" applyProtection="1">
      <alignment vertical="center"/>
      <protection locked="0" hidden="1"/>
    </xf>
    <xf numFmtId="176" fontId="14" fillId="0" borderId="32" xfId="0" applyNumberFormat="1" applyFont="1" applyFill="1" applyBorder="1" applyAlignment="1" applyProtection="1">
      <alignment vertical="center"/>
      <protection locked="0" hidden="1"/>
    </xf>
    <xf numFmtId="176" fontId="14" fillId="0" borderId="0" xfId="0" applyNumberFormat="1" applyFont="1" applyAlignment="1">
      <alignment vertical="center"/>
    </xf>
    <xf numFmtId="0" fontId="2" fillId="0" borderId="0" xfId="0" applyFont="1" applyBorder="1" applyAlignment="1"/>
    <xf numFmtId="0" fontId="19" fillId="0" borderId="3" xfId="0" applyFont="1" applyFill="1" applyBorder="1" applyAlignment="1" applyProtection="1">
      <alignment vertical="center"/>
      <protection locked="0" hidden="1"/>
    </xf>
    <xf numFmtId="0" fontId="19" fillId="0" borderId="3" xfId="0" applyFont="1" applyBorder="1" applyAlignment="1"/>
    <xf numFmtId="0" fontId="19" fillId="0" borderId="3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1" fillId="4" borderId="0" xfId="0" applyFont="1" applyFill="1" applyAlignment="1">
      <alignment horizontal="left" vertical="center"/>
    </xf>
    <xf numFmtId="0" fontId="6" fillId="4" borderId="0" xfId="0" applyFont="1" applyFill="1" applyBorder="1" applyAlignment="1" applyProtection="1">
      <alignment horizontal="center" vertical="center"/>
      <protection hidden="1"/>
    </xf>
    <xf numFmtId="0" fontId="22" fillId="4" borderId="0" xfId="0" applyFont="1" applyFill="1" applyBorder="1" applyAlignment="1" applyProtection="1">
      <alignment horizontal="center" vertical="center"/>
      <protection locked="0" hidden="1"/>
    </xf>
    <xf numFmtId="0" fontId="23" fillId="4" borderId="0" xfId="0" applyFont="1" applyFill="1" applyAlignment="1"/>
    <xf numFmtId="0" fontId="0" fillId="4" borderId="0" xfId="0" applyFill="1" applyAlignment="1"/>
    <xf numFmtId="0" fontId="24" fillId="4" borderId="0" xfId="0" applyFont="1" applyFill="1" applyAlignment="1">
      <alignment horizontal="left" vertical="center"/>
    </xf>
    <xf numFmtId="0" fontId="26" fillId="2" borderId="0" xfId="0" applyFont="1" applyFill="1"/>
    <xf numFmtId="0" fontId="26" fillId="2" borderId="0" xfId="0" applyFont="1" applyFill="1" applyAlignment="1">
      <alignment shrinkToFit="1"/>
    </xf>
    <xf numFmtId="0" fontId="26" fillId="4" borderId="0" xfId="0" applyFont="1" applyFill="1"/>
    <xf numFmtId="0" fontId="27" fillId="4" borderId="0" xfId="0" applyFont="1" applyFill="1"/>
    <xf numFmtId="0" fontId="27" fillId="4" borderId="0" xfId="0" applyFont="1" applyFill="1" applyBorder="1" applyAlignment="1"/>
    <xf numFmtId="0" fontId="27" fillId="4" borderId="0" xfId="0" applyFont="1" applyFill="1" applyBorder="1" applyAlignment="1" applyProtection="1">
      <alignment vertical="center"/>
      <protection locked="0" hidden="1"/>
    </xf>
    <xf numFmtId="0" fontId="27" fillId="4" borderId="0" xfId="0" applyFont="1" applyFill="1" applyBorder="1" applyAlignment="1">
      <alignment horizontal="left"/>
    </xf>
    <xf numFmtId="0" fontId="28" fillId="4" borderId="0" xfId="0" applyFont="1" applyFill="1" applyBorder="1" applyAlignment="1" applyProtection="1">
      <alignment horizontal="left" vertical="center"/>
      <protection locked="0" hidden="1"/>
    </xf>
    <xf numFmtId="0" fontId="27" fillId="2" borderId="0" xfId="0" applyFont="1" applyFill="1"/>
    <xf numFmtId="0" fontId="21" fillId="11" borderId="0" xfId="0" applyFont="1" applyFill="1" applyAlignment="1" applyProtection="1">
      <alignment vertical="center"/>
      <protection hidden="1"/>
    </xf>
    <xf numFmtId="0" fontId="1" fillId="11" borderId="0" xfId="0" applyFont="1" applyFill="1" applyAlignment="1" applyProtection="1">
      <alignment vertical="center"/>
      <protection hidden="1"/>
    </xf>
    <xf numFmtId="0" fontId="1" fillId="11" borderId="0" xfId="0" applyFont="1" applyFill="1" applyAlignment="1">
      <alignment vertical="center"/>
    </xf>
    <xf numFmtId="0" fontId="9" fillId="11" borderId="0" xfId="1" applyFill="1" applyAlignment="1" applyProtection="1">
      <alignment vertical="center"/>
      <protection hidden="1"/>
    </xf>
    <xf numFmtId="0" fontId="0" fillId="11" borderId="0" xfId="0" applyFill="1" applyAlignment="1"/>
    <xf numFmtId="0" fontId="2" fillId="11" borderId="0" xfId="0" applyFont="1" applyFill="1" applyAlignment="1" applyProtection="1">
      <alignment vertical="center"/>
      <protection hidden="1"/>
    </xf>
    <xf numFmtId="0" fontId="3" fillId="10" borderId="0" xfId="0" applyFont="1" applyFill="1" applyBorder="1" applyAlignment="1" applyProtection="1">
      <alignment horizontal="center" vertical="center"/>
      <protection locked="0" hidden="1"/>
    </xf>
    <xf numFmtId="0" fontId="8" fillId="10" borderId="8" xfId="0" applyFont="1" applyFill="1" applyBorder="1" applyAlignment="1" applyProtection="1">
      <alignment vertical="center"/>
      <protection hidden="1"/>
    </xf>
    <xf numFmtId="0" fontId="8" fillId="10" borderId="2" xfId="0" applyFont="1" applyFill="1" applyBorder="1" applyAlignment="1" applyProtection="1">
      <alignment horizontal="center" vertical="center"/>
      <protection hidden="1"/>
    </xf>
    <xf numFmtId="0" fontId="8" fillId="10" borderId="2" xfId="0" applyFont="1" applyFill="1" applyBorder="1" applyAlignment="1" applyProtection="1">
      <alignment vertical="center"/>
      <protection hidden="1"/>
    </xf>
    <xf numFmtId="0" fontId="2" fillId="10" borderId="0" xfId="0" applyFont="1" applyFill="1" applyAlignment="1" applyProtection="1">
      <alignment horizontal="center" vertical="center"/>
      <protection hidden="1"/>
    </xf>
    <xf numFmtId="0" fontId="0" fillId="10" borderId="0" xfId="0" applyFill="1"/>
    <xf numFmtId="0" fontId="3" fillId="10" borderId="0" xfId="0" applyFont="1" applyFill="1" applyAlignment="1" applyProtection="1">
      <alignment horizontal="center" vertical="center"/>
      <protection locked="0" hidden="1"/>
    </xf>
    <xf numFmtId="0" fontId="6" fillId="10" borderId="1" xfId="0" applyFont="1" applyFill="1" applyBorder="1" applyAlignment="1" applyProtection="1">
      <alignment horizontal="center" vertical="center"/>
      <protection hidden="1"/>
    </xf>
    <xf numFmtId="0" fontId="2" fillId="10" borderId="0" xfId="0" applyFont="1" applyFill="1" applyAlignment="1" applyProtection="1">
      <alignment horizontal="center" vertical="center"/>
      <protection locked="0" hidden="1"/>
    </xf>
    <xf numFmtId="0" fontId="6" fillId="10" borderId="2" xfId="0" applyFont="1" applyFill="1" applyBorder="1" applyAlignment="1" applyProtection="1">
      <alignment horizontal="center" vertical="center"/>
      <protection hidden="1"/>
    </xf>
    <xf numFmtId="0" fontId="31" fillId="14" borderId="50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24" fillId="4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left" vertical="center"/>
    </xf>
    <xf numFmtId="0" fontId="25" fillId="4" borderId="0" xfId="0" applyFont="1" applyFill="1" applyAlignment="1">
      <alignment horizontal="left" wrapText="1"/>
    </xf>
    <xf numFmtId="0" fontId="2" fillId="3" borderId="43" xfId="0" applyFont="1" applyFill="1" applyBorder="1" applyAlignment="1" applyProtection="1">
      <alignment horizontal="center" vertical="center" shrinkToFit="1"/>
      <protection hidden="1"/>
    </xf>
    <xf numFmtId="0" fontId="2" fillId="3" borderId="44" xfId="0" applyFont="1" applyFill="1" applyBorder="1" applyAlignment="1" applyProtection="1">
      <alignment horizontal="center" vertical="center" shrinkToFit="1"/>
      <protection hidden="1"/>
    </xf>
    <xf numFmtId="0" fontId="2" fillId="3" borderId="45" xfId="0" applyFont="1" applyFill="1" applyBorder="1" applyAlignment="1" applyProtection="1">
      <alignment horizontal="center" vertical="center" shrinkToFit="1"/>
      <protection hidden="1"/>
    </xf>
    <xf numFmtId="0" fontId="30" fillId="10" borderId="33" xfId="0" applyFont="1" applyFill="1" applyBorder="1" applyAlignment="1" applyProtection="1">
      <alignment horizontal="center" vertical="center"/>
      <protection hidden="1"/>
    </xf>
    <xf numFmtId="0" fontId="4" fillId="10" borderId="34" xfId="0" applyFont="1" applyFill="1" applyBorder="1" applyAlignment="1" applyProtection="1">
      <alignment horizontal="center" vertical="center"/>
      <protection hidden="1"/>
    </xf>
    <xf numFmtId="0" fontId="4" fillId="10" borderId="35" xfId="0" applyFont="1" applyFill="1" applyBorder="1" applyAlignment="1" applyProtection="1">
      <alignment horizontal="center" vertical="center"/>
      <protection hidden="1"/>
    </xf>
    <xf numFmtId="0" fontId="5" fillId="10" borderId="1" xfId="0" applyFont="1" applyFill="1" applyBorder="1" applyAlignment="1" applyProtection="1">
      <alignment horizontal="center" vertical="center"/>
      <protection hidden="1"/>
    </xf>
    <xf numFmtId="0" fontId="5" fillId="10" borderId="36" xfId="0" applyFont="1" applyFill="1" applyBorder="1" applyAlignment="1" applyProtection="1">
      <alignment horizontal="center" vertical="center"/>
      <protection hidden="1"/>
    </xf>
    <xf numFmtId="0" fontId="5" fillId="10" borderId="37" xfId="0" applyFont="1" applyFill="1" applyBorder="1" applyAlignment="1" applyProtection="1">
      <alignment horizontal="center" vertical="center"/>
      <protection hidden="1"/>
    </xf>
    <xf numFmtId="0" fontId="5" fillId="10" borderId="38" xfId="0" applyFont="1" applyFill="1" applyBorder="1" applyAlignment="1" applyProtection="1">
      <alignment horizontal="center" vertical="center"/>
      <protection hidden="1"/>
    </xf>
    <xf numFmtId="0" fontId="5" fillId="10" borderId="39" xfId="0" applyFont="1" applyFill="1" applyBorder="1" applyAlignment="1" applyProtection="1">
      <alignment horizontal="center" vertical="center"/>
      <protection hidden="1"/>
    </xf>
    <xf numFmtId="0" fontId="5" fillId="10" borderId="40" xfId="0" applyFont="1" applyFill="1" applyBorder="1" applyAlignment="1" applyProtection="1">
      <alignment horizontal="center" vertical="center"/>
      <protection hidden="1"/>
    </xf>
    <xf numFmtId="0" fontId="6" fillId="10" borderId="41" xfId="0" applyFont="1" applyFill="1" applyBorder="1" applyAlignment="1" applyProtection="1">
      <alignment horizontal="center" vertical="center"/>
      <protection locked="0" hidden="1"/>
    </xf>
    <xf numFmtId="0" fontId="6" fillId="10" borderId="42" xfId="0" applyFont="1" applyFill="1" applyBorder="1" applyAlignment="1" applyProtection="1">
      <alignment horizontal="center" vertical="center"/>
      <protection locked="0" hidden="1"/>
    </xf>
    <xf numFmtId="0" fontId="2" fillId="4" borderId="0" xfId="0" applyFont="1" applyFill="1" applyBorder="1" applyAlignment="1" applyProtection="1">
      <alignment horizontal="center" vertical="center"/>
      <protection hidden="1"/>
    </xf>
    <xf numFmtId="0" fontId="5" fillId="4" borderId="0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center" vertical="center"/>
      <protection locked="0" hidden="1"/>
    </xf>
    <xf numFmtId="0" fontId="2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 applyProtection="1">
      <alignment horizontal="center" vertical="center"/>
      <protection hidden="1"/>
    </xf>
    <xf numFmtId="0" fontId="7" fillId="4" borderId="0" xfId="0" applyFont="1" applyFill="1" applyBorder="1" applyAlignment="1" applyProtection="1">
      <alignment horizontal="center" vertical="center"/>
      <protection hidden="1"/>
    </xf>
    <xf numFmtId="0" fontId="6" fillId="5" borderId="3" xfId="0" applyFont="1" applyFill="1" applyBorder="1" applyAlignment="1" applyProtection="1">
      <alignment horizontal="center" vertical="center"/>
      <protection locked="0" hidden="1"/>
    </xf>
    <xf numFmtId="0" fontId="2" fillId="5" borderId="4" xfId="0" applyFont="1" applyFill="1" applyBorder="1" applyAlignment="1">
      <alignment horizontal="center" vertical="center"/>
    </xf>
    <xf numFmtId="0" fontId="6" fillId="10" borderId="3" xfId="0" applyFont="1" applyFill="1" applyBorder="1" applyAlignment="1" applyProtection="1">
      <alignment horizontal="center" vertical="center"/>
      <protection hidden="1"/>
    </xf>
    <xf numFmtId="0" fontId="6" fillId="10" borderId="4" xfId="0" applyFont="1" applyFill="1" applyBorder="1" applyAlignment="1" applyProtection="1">
      <alignment horizontal="center" vertical="center"/>
      <protection hidden="1"/>
    </xf>
    <xf numFmtId="0" fontId="7" fillId="10" borderId="46" xfId="0" applyFont="1" applyFill="1" applyBorder="1" applyAlignment="1" applyProtection="1">
      <alignment horizontal="center" vertical="center" shrinkToFit="1"/>
      <protection hidden="1"/>
    </xf>
    <xf numFmtId="0" fontId="7" fillId="10" borderId="45" xfId="0" applyFont="1" applyFill="1" applyBorder="1" applyAlignment="1" applyProtection="1">
      <alignment horizontal="center" vertical="center" shrinkToFit="1"/>
      <protection hidden="1"/>
    </xf>
    <xf numFmtId="0" fontId="6" fillId="3" borderId="2" xfId="0" applyFont="1" applyFill="1" applyBorder="1" applyAlignment="1" applyProtection="1">
      <alignment horizontal="center" vertical="center"/>
      <protection hidden="1"/>
    </xf>
    <xf numFmtId="0" fontId="6" fillId="3" borderId="3" xfId="0" applyFont="1" applyFill="1" applyBorder="1" applyAlignment="1" applyProtection="1">
      <alignment horizontal="center" vertical="center"/>
      <protection hidden="1"/>
    </xf>
    <xf numFmtId="0" fontId="6" fillId="3" borderId="4" xfId="0" applyFont="1" applyFill="1" applyBorder="1" applyAlignment="1" applyProtection="1">
      <alignment horizontal="center" vertical="center"/>
      <protection hidden="1"/>
    </xf>
    <xf numFmtId="0" fontId="20" fillId="2" borderId="0" xfId="0" applyFont="1" applyFill="1" applyAlignment="1" applyProtection="1">
      <alignment horizontal="center" vertical="center" wrapText="1"/>
      <protection hidden="1"/>
    </xf>
    <xf numFmtId="0" fontId="21" fillId="13" borderId="43" xfId="0" applyFont="1" applyFill="1" applyBorder="1" applyAlignment="1" applyProtection="1">
      <alignment horizontal="center" vertical="center" shrinkToFit="1"/>
      <protection hidden="1"/>
    </xf>
    <xf numFmtId="0" fontId="2" fillId="13" borderId="44" xfId="0" applyFont="1" applyFill="1" applyBorder="1" applyAlignment="1" applyProtection="1">
      <alignment horizontal="center" vertical="center" shrinkToFit="1"/>
      <protection hidden="1"/>
    </xf>
    <xf numFmtId="0" fontId="2" fillId="13" borderId="45" xfId="0" applyFont="1" applyFill="1" applyBorder="1" applyAlignment="1" applyProtection="1">
      <alignment horizontal="center" vertical="center" shrinkToFit="1"/>
      <protection hidden="1"/>
    </xf>
    <xf numFmtId="0" fontId="5" fillId="10" borderId="0" xfId="0" applyFont="1" applyFill="1" applyBorder="1" applyAlignment="1" applyProtection="1">
      <alignment horizontal="center" vertical="center"/>
      <protection hidden="1"/>
    </xf>
    <xf numFmtId="0" fontId="5" fillId="10" borderId="0" xfId="0" applyFont="1" applyFill="1" applyAlignment="1" applyProtection="1">
      <alignment horizontal="center" vertical="center"/>
      <protection hidden="1"/>
    </xf>
    <xf numFmtId="0" fontId="6" fillId="12" borderId="3" xfId="0" applyFont="1" applyFill="1" applyBorder="1" applyAlignment="1" applyProtection="1">
      <alignment horizontal="center" vertical="center"/>
      <protection locked="0" hidden="1"/>
    </xf>
    <xf numFmtId="0" fontId="2" fillId="12" borderId="4" xfId="0" applyFont="1" applyFill="1" applyBorder="1" applyAlignment="1">
      <alignment horizontal="center" vertical="center"/>
    </xf>
    <xf numFmtId="0" fontId="4" fillId="10" borderId="0" xfId="0" applyFont="1" applyFill="1" applyAlignment="1" applyProtection="1">
      <alignment horizontal="center" vertical="center"/>
      <protection hidden="1"/>
    </xf>
    <xf numFmtId="0" fontId="6" fillId="10" borderId="47" xfId="0" applyFont="1" applyFill="1" applyBorder="1" applyAlignment="1" applyProtection="1">
      <alignment horizontal="center" vertical="center"/>
      <protection locked="0" hidden="1"/>
    </xf>
    <xf numFmtId="0" fontId="6" fillId="10" borderId="48" xfId="0" applyFont="1" applyFill="1" applyBorder="1" applyAlignment="1" applyProtection="1">
      <alignment horizontal="center" vertical="center"/>
      <protection locked="0" hidden="1"/>
    </xf>
    <xf numFmtId="0" fontId="6" fillId="10" borderId="46" xfId="0" applyFont="1" applyFill="1" applyBorder="1" applyAlignment="1" applyProtection="1">
      <alignment horizontal="center" vertical="center"/>
      <protection hidden="1"/>
    </xf>
    <xf numFmtId="0" fontId="6" fillId="10" borderId="45" xfId="0" applyFont="1" applyFill="1" applyBorder="1" applyAlignment="1" applyProtection="1">
      <alignment horizontal="center" vertical="center"/>
      <protection hidden="1"/>
    </xf>
    <xf numFmtId="0" fontId="13" fillId="5" borderId="46" xfId="0" applyFont="1" applyFill="1" applyBorder="1" applyAlignment="1" applyProtection="1">
      <alignment vertical="center"/>
      <protection hidden="1"/>
    </xf>
    <xf numFmtId="0" fontId="2" fillId="0" borderId="44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176" fontId="2" fillId="7" borderId="46" xfId="0" applyNumberFormat="1" applyFont="1" applyFill="1" applyBorder="1" applyAlignment="1" applyProtection="1">
      <alignment vertical="center"/>
      <protection hidden="1"/>
    </xf>
    <xf numFmtId="176" fontId="2" fillId="7" borderId="44" xfId="0" applyNumberFormat="1" applyFont="1" applyFill="1" applyBorder="1" applyAlignment="1" applyProtection="1">
      <alignment vertical="center"/>
      <protection hidden="1"/>
    </xf>
    <xf numFmtId="176" fontId="2" fillId="7" borderId="49" xfId="0" applyNumberFormat="1" applyFont="1" applyFill="1" applyBorder="1" applyAlignment="1" applyProtection="1">
      <alignment vertical="center"/>
      <protection hidden="1"/>
    </xf>
    <xf numFmtId="0" fontId="32" fillId="15" borderId="0" xfId="0" applyFont="1" applyFill="1" applyAlignment="1" applyProtection="1">
      <alignment vertical="center"/>
      <protection hidden="1"/>
    </xf>
    <xf numFmtId="0" fontId="33" fillId="14" borderId="50" xfId="0" applyFont="1" applyFill="1" applyBorder="1" applyAlignment="1">
      <alignment horizontal="right" vertical="center" wrapText="1"/>
    </xf>
    <xf numFmtId="0" fontId="34" fillId="14" borderId="50" xfId="0" applyFont="1" applyFill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5"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中国主要城市!$B$9</c:f>
          <c:strCache>
            <c:ptCount val="1"/>
            <c:pt idx="0">
              <c:v>西宁</c:v>
            </c:pt>
          </c:strCache>
        </c:strRef>
      </c:tx>
      <c:layout>
        <c:manualLayout>
          <c:xMode val="edge"/>
          <c:yMode val="edge"/>
          <c:x val="0.42930264325365247"/>
          <c:y val="1.319271096109824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黑体"/>
              <a:ea typeface="黑体"/>
              <a:cs typeface="黑体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6246543041357672"/>
          <c:y val="0.17414270456627298"/>
          <c:w val="0.65546397787546473"/>
          <c:h val="0.71240197322566223"/>
        </c:manualLayout>
      </c:layout>
      <c:barChart>
        <c:barDir val="col"/>
        <c:grouping val="clustered"/>
        <c:varyColors val="0"/>
        <c:ser>
          <c:idx val="0"/>
          <c:order val="0"/>
          <c:tx>
            <c:v>月降水量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中国主要城市!$B$12:$B$23</c:f>
              <c:numCache>
                <c:formatCode>General</c:formatCode>
                <c:ptCount val="12"/>
                <c:pt idx="0">
                  <c:v>1</c:v>
                </c:pt>
                <c:pt idx="3">
                  <c:v>4</c:v>
                </c:pt>
                <c:pt idx="6">
                  <c:v>7</c:v>
                </c:pt>
                <c:pt idx="9">
                  <c:v>10</c:v>
                </c:pt>
              </c:numCache>
            </c:numRef>
          </c:cat>
          <c:val>
            <c:numRef>
              <c:f>中国主要城市!$D$12:$D$23</c:f>
              <c:numCache>
                <c:formatCode>General</c:formatCode>
                <c:ptCount val="12"/>
                <c:pt idx="0">
                  <c:v>1.1000000000000001</c:v>
                </c:pt>
                <c:pt idx="1">
                  <c:v>2.4</c:v>
                </c:pt>
                <c:pt idx="2">
                  <c:v>8.9</c:v>
                </c:pt>
                <c:pt idx="3">
                  <c:v>19.100000000000001</c:v>
                </c:pt>
                <c:pt idx="4">
                  <c:v>38.200000000000003</c:v>
                </c:pt>
                <c:pt idx="5">
                  <c:v>36.799999999999997</c:v>
                </c:pt>
                <c:pt idx="6">
                  <c:v>57.4</c:v>
                </c:pt>
                <c:pt idx="7">
                  <c:v>75.900000000000006</c:v>
                </c:pt>
                <c:pt idx="8">
                  <c:v>46.3</c:v>
                </c:pt>
                <c:pt idx="9">
                  <c:v>24.4</c:v>
                </c:pt>
                <c:pt idx="10">
                  <c:v>4.5</c:v>
                </c:pt>
                <c:pt idx="11">
                  <c:v>1.1000000000000001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E2-4D35-B13F-A0B7A3017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65518976"/>
        <c:axId val="65529344"/>
      </c:barChart>
      <c:lineChart>
        <c:grouping val="standard"/>
        <c:varyColors val="0"/>
        <c:ser>
          <c:idx val="1"/>
          <c:order val="1"/>
          <c:tx>
            <c:v>月均温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中国主要城市!$B$12:$B$23</c:f>
              <c:numCache>
                <c:formatCode>General</c:formatCode>
                <c:ptCount val="12"/>
                <c:pt idx="0">
                  <c:v>1</c:v>
                </c:pt>
                <c:pt idx="3">
                  <c:v>4</c:v>
                </c:pt>
                <c:pt idx="6">
                  <c:v>7</c:v>
                </c:pt>
                <c:pt idx="9">
                  <c:v>10</c:v>
                </c:pt>
              </c:numCache>
            </c:numRef>
          </c:cat>
          <c:val>
            <c:numRef>
              <c:f>中国主要城市!$C$12:$C$23</c:f>
              <c:numCache>
                <c:formatCode>General</c:formatCode>
                <c:ptCount val="12"/>
                <c:pt idx="0">
                  <c:v>-6.1</c:v>
                </c:pt>
                <c:pt idx="1">
                  <c:v>-2</c:v>
                </c:pt>
                <c:pt idx="2">
                  <c:v>5</c:v>
                </c:pt>
                <c:pt idx="3">
                  <c:v>11.7</c:v>
                </c:pt>
                <c:pt idx="4">
                  <c:v>16.8</c:v>
                </c:pt>
                <c:pt idx="5">
                  <c:v>20.100000000000001</c:v>
                </c:pt>
                <c:pt idx="6">
                  <c:v>22.1</c:v>
                </c:pt>
                <c:pt idx="7">
                  <c:v>21</c:v>
                </c:pt>
                <c:pt idx="8">
                  <c:v>15.7</c:v>
                </c:pt>
                <c:pt idx="9">
                  <c:v>9.6999999999999993</c:v>
                </c:pt>
                <c:pt idx="10">
                  <c:v>1.9</c:v>
                </c:pt>
                <c:pt idx="11">
                  <c:v>-4.8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9E2-4D35-B13F-A0B7A3017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14496"/>
        <c:axId val="65517056"/>
      </c:lineChart>
      <c:catAx>
        <c:axId val="65514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r>
                  <a:rPr lang="zh-CN" altLang="en-US"/>
                  <a:t>月份</a:t>
                </a:r>
              </a:p>
            </c:rich>
          </c:tx>
          <c:layout>
            <c:manualLayout>
              <c:xMode val="edge"/>
              <c:yMode val="edge"/>
              <c:x val="0.83753730506309376"/>
              <c:y val="0.902375832752505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zh-CN"/>
          </a:p>
        </c:txPr>
        <c:crossAx val="65517056"/>
        <c:crossesAt val="-60"/>
        <c:auto val="1"/>
        <c:lblAlgn val="ctr"/>
        <c:lblOffset val="100"/>
        <c:tickLblSkip val="1"/>
        <c:tickMarkSkip val="1"/>
        <c:noMultiLvlLbl val="0"/>
      </c:catAx>
      <c:valAx>
        <c:axId val="65517056"/>
        <c:scaling>
          <c:orientation val="minMax"/>
          <c:max val="30"/>
          <c:min val="-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r>
                  <a:rPr lang="zh-CN" altLang="en-US"/>
                  <a:t>气温</a:t>
                </a:r>
                <a:r>
                  <a:rPr lang="en-US" altLang="zh-CN"/>
                  <a:t>/℃</a:t>
                </a:r>
              </a:p>
            </c:rich>
          </c:tx>
          <c:layout>
            <c:manualLayout>
              <c:xMode val="edge"/>
              <c:yMode val="edge"/>
              <c:x val="5.0420305990420362E-2"/>
              <c:y val="0.105541033070468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zh-CN"/>
          </a:p>
        </c:txPr>
        <c:crossAx val="65514496"/>
        <c:crosses val="autoZero"/>
        <c:crossBetween val="between"/>
        <c:majorUnit val="10"/>
        <c:minorUnit val="5"/>
      </c:valAx>
      <c:catAx>
        <c:axId val="65518976"/>
        <c:scaling>
          <c:orientation val="minMax"/>
        </c:scaling>
        <c:delete val="1"/>
        <c:axPos val="b"/>
        <c:title>
          <c:tx>
            <c:strRef>
              <c:f>中国主要城市!$B$10</c:f>
              <c:strCache>
                <c:ptCount val="1"/>
                <c:pt idx="0">
                  <c:v>（位置：36.1ºN，103.9ºE，海拔1517m）</c:v>
                </c:pt>
              </c:strCache>
            </c:strRef>
          </c:tx>
          <c:layout>
            <c:manualLayout>
              <c:xMode val="edge"/>
              <c:yMode val="edge"/>
              <c:x val="0.21568682124218275"/>
              <c:y val="9.1305214734063764E-2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  <a:cs typeface="宋体"/>
                </a:defRPr>
              </a:pPr>
              <a:endParaRPr lang="zh-CN"/>
            </a:p>
          </c:txPr>
        </c:title>
        <c:numFmt formatCode="General" sourceLinked="1"/>
        <c:majorTickMark val="out"/>
        <c:minorTickMark val="none"/>
        <c:tickLblPos val="nextTo"/>
        <c:crossAx val="65529344"/>
        <c:crosses val="autoZero"/>
        <c:auto val="1"/>
        <c:lblAlgn val="ctr"/>
        <c:lblOffset val="100"/>
        <c:noMultiLvlLbl val="0"/>
      </c:catAx>
      <c:valAx>
        <c:axId val="65529344"/>
        <c:scaling>
          <c:orientation val="minMax"/>
          <c:max val="6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r" rtl="0">
                  <a:defRPr sz="925" b="0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r>
                  <a:rPr lang="zh-CN" altLang="en-US"/>
                  <a:t>降水量</a:t>
                </a:r>
                <a:r>
                  <a:rPr lang="en-US" altLang="zh-CN"/>
                  <a:t>/</a:t>
                </a:r>
                <a:r>
                  <a:rPr lang="en-US" altLang="en-US"/>
                  <a:t>mm</a:t>
                </a:r>
              </a:p>
            </c:rich>
          </c:tx>
          <c:layout>
            <c:manualLayout>
              <c:xMode val="edge"/>
              <c:yMode val="edge"/>
              <c:x val="0.79271925529383125"/>
              <c:y val="0.10817955889723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zh-CN"/>
          </a:p>
        </c:txPr>
        <c:crossAx val="65518976"/>
        <c:crosses val="max"/>
        <c:crossBetween val="between"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  <a:endParaRPr lang="zh-CN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手动输入数据!$B$2</c:f>
          <c:strCache>
            <c:ptCount val="1"/>
            <c:pt idx="0">
              <c:v>婺源</c:v>
            </c:pt>
          </c:strCache>
        </c:strRef>
      </c:tx>
      <c:layout>
        <c:manualLayout>
          <c:xMode val="edge"/>
          <c:yMode val="edge"/>
          <c:x val="0.45230868620599629"/>
          <c:y val="2.3570707623029034E-2"/>
        </c:manualLayout>
      </c:layout>
      <c:overlay val="0"/>
      <c:spPr>
        <a:noFill/>
        <a:ln w="25400">
          <a:noFill/>
        </a:ln>
      </c:spPr>
      <c:txPr>
        <a:bodyPr anchor="t" anchorCtr="1"/>
        <a:lstStyle/>
        <a:p>
          <a:pPr algn="ctr">
            <a:defRPr sz="1100" b="1" i="0" u="none" strike="noStrike" baseline="0">
              <a:solidFill>
                <a:srgbClr val="000000"/>
              </a:solidFill>
              <a:latin typeface="黑体"/>
              <a:ea typeface="黑体"/>
              <a:cs typeface="黑体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6246543041357672"/>
          <c:y val="0.17414270456627298"/>
          <c:w val="0.65546397787546473"/>
          <c:h val="0.71240197322566223"/>
        </c:manualLayout>
      </c:layout>
      <c:barChart>
        <c:barDir val="col"/>
        <c:grouping val="clustered"/>
        <c:varyColors val="0"/>
        <c:ser>
          <c:idx val="0"/>
          <c:order val="0"/>
          <c:tx>
            <c:v>月降水量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手动输入数据!$B$5:$B$16</c:f>
              <c:numCache>
                <c:formatCode>General</c:formatCode>
                <c:ptCount val="12"/>
                <c:pt idx="0">
                  <c:v>1</c:v>
                </c:pt>
                <c:pt idx="3">
                  <c:v>4</c:v>
                </c:pt>
                <c:pt idx="6">
                  <c:v>7</c:v>
                </c:pt>
                <c:pt idx="9">
                  <c:v>10</c:v>
                </c:pt>
              </c:numCache>
            </c:numRef>
          </c:cat>
          <c:val>
            <c:numRef>
              <c:f>手动输入数据!$D$5:$D$16</c:f>
              <c:numCache>
                <c:formatCode>General</c:formatCode>
                <c:ptCount val="12"/>
                <c:pt idx="0">
                  <c:v>65</c:v>
                </c:pt>
                <c:pt idx="1">
                  <c:v>133.19999999999999</c:v>
                </c:pt>
                <c:pt idx="2">
                  <c:v>158.69999999999999</c:v>
                </c:pt>
                <c:pt idx="3">
                  <c:v>192.1</c:v>
                </c:pt>
                <c:pt idx="4">
                  <c:v>236.6</c:v>
                </c:pt>
                <c:pt idx="5">
                  <c:v>242.4</c:v>
                </c:pt>
                <c:pt idx="6">
                  <c:v>199</c:v>
                </c:pt>
                <c:pt idx="7">
                  <c:v>98.2</c:v>
                </c:pt>
                <c:pt idx="8">
                  <c:v>131</c:v>
                </c:pt>
                <c:pt idx="9">
                  <c:v>92.4</c:v>
                </c:pt>
                <c:pt idx="10">
                  <c:v>64.8</c:v>
                </c:pt>
                <c:pt idx="11">
                  <c:v>24.7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0E-4FC3-ACDC-A530B35C8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66359680"/>
        <c:axId val="66361600"/>
      </c:barChart>
      <c:lineChart>
        <c:grouping val="standard"/>
        <c:varyColors val="0"/>
        <c:ser>
          <c:idx val="1"/>
          <c:order val="1"/>
          <c:tx>
            <c:v>月均温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手动输入数据!$B$5:$B$16</c:f>
              <c:numCache>
                <c:formatCode>General</c:formatCode>
                <c:ptCount val="12"/>
                <c:pt idx="0">
                  <c:v>1</c:v>
                </c:pt>
                <c:pt idx="3">
                  <c:v>4</c:v>
                </c:pt>
                <c:pt idx="6">
                  <c:v>7</c:v>
                </c:pt>
                <c:pt idx="9">
                  <c:v>10</c:v>
                </c:pt>
              </c:numCache>
            </c:numRef>
          </c:cat>
          <c:val>
            <c:numRef>
              <c:f>手动输入数据!$C$5:$C$16</c:f>
              <c:numCache>
                <c:formatCode>General</c:formatCode>
                <c:ptCount val="12"/>
                <c:pt idx="0">
                  <c:v>5.9</c:v>
                </c:pt>
                <c:pt idx="1">
                  <c:v>7.1</c:v>
                </c:pt>
                <c:pt idx="2">
                  <c:v>11.4</c:v>
                </c:pt>
                <c:pt idx="3">
                  <c:v>17.399999999999999</c:v>
                </c:pt>
                <c:pt idx="4">
                  <c:v>22.4</c:v>
                </c:pt>
                <c:pt idx="5">
                  <c:v>25.8</c:v>
                </c:pt>
                <c:pt idx="6">
                  <c:v>29.2</c:v>
                </c:pt>
                <c:pt idx="7">
                  <c:v>29.2</c:v>
                </c:pt>
                <c:pt idx="8">
                  <c:v>24.7</c:v>
                </c:pt>
                <c:pt idx="9">
                  <c:v>19.5</c:v>
                </c:pt>
                <c:pt idx="10">
                  <c:v>13.4</c:v>
                </c:pt>
                <c:pt idx="11">
                  <c:v>7.5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C0E-4FC3-ACDC-A530B35C8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347008"/>
        <c:axId val="66349312"/>
      </c:lineChart>
      <c:catAx>
        <c:axId val="66347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r>
                  <a:rPr lang="zh-CN" altLang="en-US"/>
                  <a:t>月份</a:t>
                </a:r>
              </a:p>
            </c:rich>
          </c:tx>
          <c:layout>
            <c:manualLayout>
              <c:xMode val="edge"/>
              <c:yMode val="edge"/>
              <c:x val="0.83753730506309376"/>
              <c:y val="0.902375832752505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zh-CN"/>
          </a:p>
        </c:txPr>
        <c:crossAx val="66349312"/>
        <c:crossesAt val="-60"/>
        <c:auto val="1"/>
        <c:lblAlgn val="ctr"/>
        <c:lblOffset val="100"/>
        <c:tickLblSkip val="1"/>
        <c:tickMarkSkip val="1"/>
        <c:noMultiLvlLbl val="0"/>
      </c:catAx>
      <c:valAx>
        <c:axId val="66349312"/>
        <c:scaling>
          <c:orientation val="minMax"/>
          <c:max val="30"/>
          <c:min val="-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r>
                  <a:rPr lang="zh-CN" altLang="en-US"/>
                  <a:t>气温</a:t>
                </a:r>
                <a:r>
                  <a:rPr lang="en-US" altLang="zh-CN"/>
                  <a:t>/℃</a:t>
                </a:r>
              </a:p>
            </c:rich>
          </c:tx>
          <c:layout>
            <c:manualLayout>
              <c:xMode val="edge"/>
              <c:yMode val="edge"/>
              <c:x val="5.0420305990420362E-2"/>
              <c:y val="0.105541033070468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zh-CN"/>
          </a:p>
        </c:txPr>
        <c:crossAx val="66347008"/>
        <c:crosses val="autoZero"/>
        <c:crossBetween val="between"/>
        <c:majorUnit val="10"/>
        <c:minorUnit val="5"/>
      </c:valAx>
      <c:catAx>
        <c:axId val="66359680"/>
        <c:scaling>
          <c:orientation val="minMax"/>
        </c:scaling>
        <c:delete val="1"/>
        <c:axPos val="b"/>
        <c:title>
          <c:tx>
            <c:strRef>
              <c:f>手动输入数据!$B$3</c:f>
              <c:strCache>
                <c:ptCount val="1"/>
              </c:strCache>
            </c:strRef>
          </c:tx>
          <c:layout>
            <c:manualLayout>
              <c:xMode val="edge"/>
              <c:yMode val="edge"/>
              <c:x val="0.2871271804147057"/>
              <c:y val="9.10067349402192E-2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宋体"/>
                  <a:ea typeface="宋体"/>
                  <a:cs typeface="宋体"/>
                </a:defRPr>
              </a:pPr>
              <a:endParaRPr lang="zh-CN"/>
            </a:p>
          </c:txPr>
        </c:title>
        <c:numFmt formatCode="General" sourceLinked="1"/>
        <c:majorTickMark val="out"/>
        <c:minorTickMark val="none"/>
        <c:tickLblPos val="nextTo"/>
        <c:crossAx val="66361600"/>
        <c:crosses val="autoZero"/>
        <c:auto val="1"/>
        <c:lblAlgn val="ctr"/>
        <c:lblOffset val="100"/>
        <c:noMultiLvlLbl val="0"/>
      </c:catAx>
      <c:valAx>
        <c:axId val="66361600"/>
        <c:scaling>
          <c:orientation val="minMax"/>
          <c:max val="4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r" rtl="0">
                  <a:defRPr sz="925" b="0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r>
                  <a:rPr lang="zh-CN" altLang="en-US"/>
                  <a:t>降水量</a:t>
                </a:r>
                <a:r>
                  <a:rPr lang="en-US" altLang="zh-CN"/>
                  <a:t>/</a:t>
                </a:r>
                <a:r>
                  <a:rPr lang="en-US" altLang="en-US"/>
                  <a:t>mm</a:t>
                </a:r>
              </a:p>
            </c:rich>
          </c:tx>
          <c:layout>
            <c:manualLayout>
              <c:xMode val="edge"/>
              <c:yMode val="edge"/>
              <c:x val="0.79271925529383125"/>
              <c:y val="0.10817955889723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zh-CN"/>
          </a:p>
        </c:txPr>
        <c:crossAx val="66359680"/>
        <c:crosses val="max"/>
        <c:crossBetween val="between"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  <a:endParaRPr lang="zh-CN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查询比对!$B$9</c:f>
          <c:strCache>
            <c:ptCount val="1"/>
            <c:pt idx="0">
              <c:v>齐齐哈尔</c:v>
            </c:pt>
          </c:strCache>
        </c:strRef>
      </c:tx>
      <c:layout>
        <c:manualLayout>
          <c:xMode val="edge"/>
          <c:yMode val="edge"/>
          <c:x val="0.4500005832604258"/>
          <c:y val="1.7641597028783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黑体"/>
              <a:ea typeface="黑体"/>
              <a:cs typeface="黑体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5833376284115355"/>
          <c:y val="0.19220055710306408"/>
          <c:w val="0.66111290449464111"/>
          <c:h val="0.68802228412256272"/>
        </c:manualLayout>
      </c:layout>
      <c:barChart>
        <c:barDir val="col"/>
        <c:grouping val="clustered"/>
        <c:varyColors val="0"/>
        <c:ser>
          <c:idx val="0"/>
          <c:order val="0"/>
          <c:tx>
            <c:v>月降水量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查询比对!$B$12:$B$23</c:f>
              <c:numCache>
                <c:formatCode>General</c:formatCode>
                <c:ptCount val="12"/>
                <c:pt idx="0">
                  <c:v>1</c:v>
                </c:pt>
                <c:pt idx="3">
                  <c:v>4</c:v>
                </c:pt>
                <c:pt idx="6">
                  <c:v>7</c:v>
                </c:pt>
                <c:pt idx="9">
                  <c:v>10</c:v>
                </c:pt>
              </c:numCache>
            </c:numRef>
          </c:cat>
          <c:val>
            <c:numRef>
              <c:f>查询比对!$D$12:$D$23</c:f>
              <c:numCache>
                <c:formatCode>General</c:formatCode>
                <c:ptCount val="12"/>
                <c:pt idx="0">
                  <c:v>1.3</c:v>
                </c:pt>
                <c:pt idx="1">
                  <c:v>1.8</c:v>
                </c:pt>
                <c:pt idx="2">
                  <c:v>4.7</c:v>
                </c:pt>
                <c:pt idx="3">
                  <c:v>15.1</c:v>
                </c:pt>
                <c:pt idx="4">
                  <c:v>30.5</c:v>
                </c:pt>
                <c:pt idx="5">
                  <c:v>64.2</c:v>
                </c:pt>
                <c:pt idx="6">
                  <c:v>137.5</c:v>
                </c:pt>
                <c:pt idx="7">
                  <c:v>94</c:v>
                </c:pt>
                <c:pt idx="8">
                  <c:v>44.8</c:v>
                </c:pt>
                <c:pt idx="9">
                  <c:v>19.2</c:v>
                </c:pt>
                <c:pt idx="10">
                  <c:v>4.2</c:v>
                </c:pt>
                <c:pt idx="11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40-4512-B607-14D654E45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65779968"/>
        <c:axId val="65790336"/>
      </c:barChart>
      <c:lineChart>
        <c:grouping val="standard"/>
        <c:varyColors val="0"/>
        <c:ser>
          <c:idx val="1"/>
          <c:order val="1"/>
          <c:tx>
            <c:v>月均温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查询比对!$B$12:$B$23</c:f>
              <c:numCache>
                <c:formatCode>General</c:formatCode>
                <c:ptCount val="12"/>
                <c:pt idx="0">
                  <c:v>1</c:v>
                </c:pt>
                <c:pt idx="3">
                  <c:v>4</c:v>
                </c:pt>
                <c:pt idx="6">
                  <c:v>7</c:v>
                </c:pt>
                <c:pt idx="9">
                  <c:v>10</c:v>
                </c:pt>
              </c:numCache>
            </c:numRef>
          </c:cat>
          <c:val>
            <c:numRef>
              <c:f>查询比对!$C$12:$C$23</c:f>
              <c:numCache>
                <c:formatCode>General</c:formatCode>
                <c:ptCount val="12"/>
                <c:pt idx="0">
                  <c:v>-19.2</c:v>
                </c:pt>
                <c:pt idx="1">
                  <c:v>-14.8</c:v>
                </c:pt>
                <c:pt idx="2">
                  <c:v>-4.5</c:v>
                </c:pt>
                <c:pt idx="3">
                  <c:v>6.1</c:v>
                </c:pt>
                <c:pt idx="4">
                  <c:v>14.4</c:v>
                </c:pt>
                <c:pt idx="5">
                  <c:v>20.3</c:v>
                </c:pt>
                <c:pt idx="6">
                  <c:v>22.8</c:v>
                </c:pt>
                <c:pt idx="7">
                  <c:v>20.9</c:v>
                </c:pt>
                <c:pt idx="8">
                  <c:v>14</c:v>
                </c:pt>
                <c:pt idx="9">
                  <c:v>4.8</c:v>
                </c:pt>
                <c:pt idx="10">
                  <c:v>-7.1</c:v>
                </c:pt>
                <c:pt idx="11">
                  <c:v>-16.2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840-4512-B607-14D654E45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71392"/>
        <c:axId val="65778048"/>
      </c:lineChart>
      <c:catAx>
        <c:axId val="65771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r>
                  <a:rPr lang="zh-CN" altLang="en-US"/>
                  <a:t>月份</a:t>
                </a:r>
              </a:p>
            </c:rich>
          </c:tx>
          <c:layout>
            <c:manualLayout>
              <c:xMode val="edge"/>
              <c:yMode val="edge"/>
              <c:x val="0.83889116452681345"/>
              <c:y val="0.905292479108635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zh-CN"/>
          </a:p>
        </c:txPr>
        <c:crossAx val="65778048"/>
        <c:crossesAt val="-60"/>
        <c:auto val="1"/>
        <c:lblAlgn val="ctr"/>
        <c:lblOffset val="100"/>
        <c:tickLblSkip val="1"/>
        <c:tickMarkSkip val="1"/>
        <c:noMultiLvlLbl val="0"/>
      </c:catAx>
      <c:valAx>
        <c:axId val="65778048"/>
        <c:scaling>
          <c:orientation val="minMax"/>
          <c:max val="30"/>
          <c:min val="-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25" b="0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r>
                  <a:rPr lang="zh-CN" altLang="en-US"/>
                  <a:t>气温</a:t>
                </a:r>
                <a:r>
                  <a:rPr lang="en-US" altLang="zh-CN"/>
                  <a:t>/℃</a:t>
                </a:r>
              </a:p>
            </c:rich>
          </c:tx>
          <c:layout>
            <c:manualLayout>
              <c:xMode val="edge"/>
              <c:yMode val="edge"/>
              <c:x val="7.2222418138070038E-2"/>
              <c:y val="0.122562674094707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zh-CN"/>
          </a:p>
        </c:txPr>
        <c:crossAx val="65771392"/>
        <c:crosses val="autoZero"/>
        <c:crossBetween val="between"/>
        <c:majorUnit val="15"/>
      </c:valAx>
      <c:catAx>
        <c:axId val="65779968"/>
        <c:scaling>
          <c:orientation val="minMax"/>
        </c:scaling>
        <c:delete val="1"/>
        <c:axPos val="b"/>
        <c:title>
          <c:tx>
            <c:strRef>
              <c:f>查询比对!$B$10</c:f>
              <c:strCache>
                <c:ptCount val="1"/>
                <c:pt idx="0">
                  <c:v>（位置：47.4ºN，123.9ºE，海拔146m）</c:v>
                </c:pt>
              </c:strCache>
            </c:strRef>
          </c:tx>
          <c:layout>
            <c:manualLayout>
              <c:xMode val="edge"/>
              <c:yMode val="edge"/>
              <c:x val="0.17500058326042578"/>
              <c:y val="8.1708449396471677E-2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宋体"/>
                  <a:ea typeface="宋体"/>
                  <a:cs typeface="宋体"/>
                </a:defRPr>
              </a:pPr>
              <a:endParaRPr lang="zh-CN"/>
            </a:p>
          </c:txPr>
        </c:title>
        <c:numFmt formatCode="General" sourceLinked="1"/>
        <c:majorTickMark val="out"/>
        <c:minorTickMark val="none"/>
        <c:tickLblPos val="nextTo"/>
        <c:crossAx val="65790336"/>
        <c:crosses val="autoZero"/>
        <c:auto val="1"/>
        <c:lblAlgn val="ctr"/>
        <c:lblOffset val="100"/>
        <c:noMultiLvlLbl val="0"/>
      </c:catAx>
      <c:valAx>
        <c:axId val="65790336"/>
        <c:scaling>
          <c:orientation val="minMax"/>
          <c:max val="6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25" b="0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r>
                  <a:rPr lang="zh-CN" altLang="en-US"/>
                  <a:t>降水量</a:t>
                </a:r>
                <a:r>
                  <a:rPr lang="en-US" altLang="zh-CN"/>
                  <a:t>/</a:t>
                </a:r>
                <a:r>
                  <a:rPr lang="en-US" altLang="en-US"/>
                  <a:t>mm</a:t>
                </a:r>
              </a:p>
            </c:rich>
          </c:tx>
          <c:layout>
            <c:manualLayout>
              <c:xMode val="edge"/>
              <c:yMode val="edge"/>
              <c:x val="0.77222431701474881"/>
              <c:y val="0.119777158774373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zh-CN"/>
          </a:p>
        </c:txPr>
        <c:crossAx val="65779968"/>
        <c:crosses val="max"/>
        <c:crossBetween val="between"/>
        <c:majorUnit val="1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  <a:endParaRPr lang="zh-CN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查询比对!$R$9</c:f>
          <c:strCache>
            <c:ptCount val="1"/>
            <c:pt idx="0">
              <c:v>海口</c:v>
            </c:pt>
          </c:strCache>
        </c:strRef>
      </c:tx>
      <c:layout>
        <c:manualLayout>
          <c:xMode val="edge"/>
          <c:yMode val="edge"/>
          <c:x val="0.38504184206891034"/>
          <c:y val="1.38888888888888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黑体"/>
              <a:ea typeface="黑体"/>
              <a:cs typeface="黑体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5789495040760043"/>
          <c:y val="0.19166718659718587"/>
          <c:w val="0.66205075697221938"/>
          <c:h val="0.688890757624668"/>
        </c:manualLayout>
      </c:layout>
      <c:barChart>
        <c:barDir val="col"/>
        <c:grouping val="clustered"/>
        <c:varyColors val="0"/>
        <c:ser>
          <c:idx val="0"/>
          <c:order val="0"/>
          <c:tx>
            <c:v>月降水量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查询比对!$R$12:$R$23</c:f>
              <c:numCache>
                <c:formatCode>General</c:formatCode>
                <c:ptCount val="12"/>
                <c:pt idx="0">
                  <c:v>1</c:v>
                </c:pt>
                <c:pt idx="3">
                  <c:v>4</c:v>
                </c:pt>
                <c:pt idx="6">
                  <c:v>7</c:v>
                </c:pt>
                <c:pt idx="9">
                  <c:v>10</c:v>
                </c:pt>
              </c:numCache>
            </c:numRef>
          </c:cat>
          <c:val>
            <c:numRef>
              <c:f>查询比对!$T$12:$T$23</c:f>
              <c:numCache>
                <c:formatCode>General</c:formatCode>
                <c:ptCount val="12"/>
                <c:pt idx="0">
                  <c:v>21.6</c:v>
                </c:pt>
                <c:pt idx="1">
                  <c:v>34.200000000000003</c:v>
                </c:pt>
                <c:pt idx="2">
                  <c:v>51.3</c:v>
                </c:pt>
                <c:pt idx="3">
                  <c:v>105.9</c:v>
                </c:pt>
                <c:pt idx="4">
                  <c:v>182.8</c:v>
                </c:pt>
                <c:pt idx="5">
                  <c:v>211.1</c:v>
                </c:pt>
                <c:pt idx="6">
                  <c:v>210</c:v>
                </c:pt>
                <c:pt idx="7">
                  <c:v>224.8</c:v>
                </c:pt>
                <c:pt idx="8">
                  <c:v>250.9</c:v>
                </c:pt>
                <c:pt idx="9">
                  <c:v>201.1</c:v>
                </c:pt>
                <c:pt idx="10">
                  <c:v>97.2</c:v>
                </c:pt>
                <c:pt idx="11">
                  <c:v>34.1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DD-45DE-A23E-B39FFF2BB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66707456"/>
        <c:axId val="66709376"/>
      </c:barChart>
      <c:lineChart>
        <c:grouping val="standard"/>
        <c:varyColors val="0"/>
        <c:ser>
          <c:idx val="1"/>
          <c:order val="1"/>
          <c:tx>
            <c:v>月均温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查询比对!$R$12:$R$23</c:f>
              <c:numCache>
                <c:formatCode>General</c:formatCode>
                <c:ptCount val="12"/>
                <c:pt idx="0">
                  <c:v>1</c:v>
                </c:pt>
                <c:pt idx="3">
                  <c:v>4</c:v>
                </c:pt>
                <c:pt idx="6">
                  <c:v>7</c:v>
                </c:pt>
                <c:pt idx="9">
                  <c:v>10</c:v>
                </c:pt>
              </c:numCache>
            </c:numRef>
          </c:cat>
          <c:val>
            <c:numRef>
              <c:f>查询比对!$S$12:$S$23</c:f>
              <c:numCache>
                <c:formatCode>General</c:formatCode>
                <c:ptCount val="12"/>
                <c:pt idx="0">
                  <c:v>17.2</c:v>
                </c:pt>
                <c:pt idx="1">
                  <c:v>18.2</c:v>
                </c:pt>
                <c:pt idx="2">
                  <c:v>21.3</c:v>
                </c:pt>
                <c:pt idx="3">
                  <c:v>24.8</c:v>
                </c:pt>
                <c:pt idx="4">
                  <c:v>27.3</c:v>
                </c:pt>
                <c:pt idx="5">
                  <c:v>28.1</c:v>
                </c:pt>
                <c:pt idx="6">
                  <c:v>28.4</c:v>
                </c:pt>
                <c:pt idx="7">
                  <c:v>27.8</c:v>
                </c:pt>
                <c:pt idx="8">
                  <c:v>26.9</c:v>
                </c:pt>
                <c:pt idx="9">
                  <c:v>25</c:v>
                </c:pt>
                <c:pt idx="10">
                  <c:v>22</c:v>
                </c:pt>
                <c:pt idx="11">
                  <c:v>18.7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6DD-45DE-A23E-B39FFF2BB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665856"/>
        <c:axId val="66705280"/>
      </c:lineChart>
      <c:catAx>
        <c:axId val="66665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r>
                  <a:rPr lang="zh-CN" altLang="en-US"/>
                  <a:t>月份</a:t>
                </a:r>
              </a:p>
            </c:rich>
          </c:tx>
          <c:layout>
            <c:manualLayout>
              <c:xMode val="edge"/>
              <c:yMode val="edge"/>
              <c:x val="0.83933631532461284"/>
              <c:y val="0.905558012038878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zh-CN"/>
          </a:p>
        </c:txPr>
        <c:crossAx val="66705280"/>
        <c:crossesAt val="-60"/>
        <c:auto val="1"/>
        <c:lblAlgn val="ctr"/>
        <c:lblOffset val="100"/>
        <c:tickLblSkip val="1"/>
        <c:tickMarkSkip val="1"/>
        <c:noMultiLvlLbl val="0"/>
      </c:catAx>
      <c:valAx>
        <c:axId val="66705280"/>
        <c:scaling>
          <c:orientation val="minMax"/>
          <c:max val="30"/>
          <c:min val="-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r>
                  <a:rPr lang="zh-CN" altLang="en-US"/>
                  <a:t>气温</a:t>
                </a:r>
                <a:r>
                  <a:rPr lang="en-US" altLang="zh-CN"/>
                  <a:t>/℃</a:t>
                </a:r>
              </a:p>
            </c:rich>
          </c:tx>
          <c:layout>
            <c:manualLayout>
              <c:xMode val="edge"/>
              <c:yMode val="edge"/>
              <c:x val="7.2022258080659846E-2"/>
              <c:y val="0.12500033908512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zh-CN"/>
          </a:p>
        </c:txPr>
        <c:crossAx val="66665856"/>
        <c:crosses val="autoZero"/>
        <c:crossBetween val="between"/>
        <c:majorUnit val="15"/>
      </c:valAx>
      <c:catAx>
        <c:axId val="66707456"/>
        <c:scaling>
          <c:orientation val="minMax"/>
        </c:scaling>
        <c:delete val="1"/>
        <c:axPos val="b"/>
        <c:title>
          <c:tx>
            <c:strRef>
              <c:f>查询比对!$R$10</c:f>
              <c:strCache>
                <c:ptCount val="1"/>
                <c:pt idx="0">
                  <c:v>（位置：20.0ºN，110.4ºE，海拔14m）</c:v>
                </c:pt>
              </c:strCache>
            </c:strRef>
          </c:tx>
          <c:layout>
            <c:manualLayout>
              <c:xMode val="edge"/>
              <c:yMode val="edge"/>
              <c:x val="0.1782089704160941"/>
              <c:y val="7.4074365704286965E-2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宋体"/>
                  <a:ea typeface="宋体"/>
                  <a:cs typeface="宋体"/>
                </a:defRPr>
              </a:pPr>
              <a:endParaRPr lang="zh-CN"/>
            </a:p>
          </c:txPr>
        </c:title>
        <c:numFmt formatCode="General" sourceLinked="1"/>
        <c:majorTickMark val="out"/>
        <c:minorTickMark val="none"/>
        <c:tickLblPos val="nextTo"/>
        <c:crossAx val="66709376"/>
        <c:crosses val="autoZero"/>
        <c:auto val="1"/>
        <c:lblAlgn val="ctr"/>
        <c:lblOffset val="100"/>
        <c:noMultiLvlLbl val="0"/>
      </c:catAx>
      <c:valAx>
        <c:axId val="66709376"/>
        <c:scaling>
          <c:orientation val="minMax"/>
          <c:max val="6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r>
                  <a:rPr lang="zh-CN" altLang="en-US"/>
                  <a:t>降水量</a:t>
                </a:r>
                <a:r>
                  <a:rPr lang="en-US" altLang="zh-CN"/>
                  <a:t>/</a:t>
                </a:r>
                <a:r>
                  <a:rPr lang="en-US" altLang="en-US"/>
                  <a:t>mm</a:t>
                </a:r>
              </a:p>
            </c:rich>
          </c:tx>
          <c:layout>
            <c:manualLayout>
              <c:xMode val="edge"/>
              <c:yMode val="edge"/>
              <c:x val="0.77285423094246519"/>
              <c:y val="0.122222553772118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zh-CN"/>
          </a:p>
        </c:txPr>
        <c:crossAx val="66707456"/>
        <c:crosses val="max"/>
        <c:crossBetween val="between"/>
        <c:majorUnit val="150"/>
        <c:min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  <a:endParaRPr lang="zh-CN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28575</xdr:rowOff>
    </xdr:from>
    <xdr:to>
      <xdr:col>9</xdr:col>
      <xdr:colOff>657225</xdr:colOff>
      <xdr:row>22</xdr:row>
      <xdr:rowOff>180975</xdr:rowOff>
    </xdr:to>
    <xdr:graphicFrame macro="">
      <xdr:nvGraphicFramePr>
        <xdr:cNvPr id="7255" name="图表 8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561975</xdr:colOff>
          <xdr:row>23</xdr:row>
          <xdr:rowOff>28575</xdr:rowOff>
        </xdr:from>
        <xdr:to>
          <xdr:col>8</xdr:col>
          <xdr:colOff>85725</xdr:colOff>
          <xdr:row>24</xdr:row>
          <xdr:rowOff>104775</xdr:rowOff>
        </xdr:to>
        <xdr:sp macro="" textlink="">
          <xdr:nvSpPr>
            <xdr:cNvPr id="7276" name="CommandButton1" hidden="1">
              <a:extLst>
                <a:ext uri="{63B3BB69-23CF-44E3-9099-C40C66FF867C}">
                  <a14:compatExt spid="_x0000_s7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219075</xdr:colOff>
      <xdr:row>0</xdr:row>
      <xdr:rowOff>161925</xdr:rowOff>
    </xdr:from>
    <xdr:to>
      <xdr:col>20</xdr:col>
      <xdr:colOff>95250</xdr:colOff>
      <xdr:row>24</xdr:row>
      <xdr:rowOff>85725</xdr:rowOff>
    </xdr:to>
    <xdr:sp macro="" textlink="">
      <xdr:nvSpPr>
        <xdr:cNvPr id="7280" name="Rectangle 112"/>
        <xdr:cNvSpPr>
          <a:spLocks noChangeArrowheads="1"/>
        </xdr:cNvSpPr>
      </xdr:nvSpPr>
      <xdr:spPr bwMode="auto">
        <a:xfrm>
          <a:off x="6238875" y="161925"/>
          <a:ext cx="6048375" cy="441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</xdr:row>
      <xdr:rowOff>133350</xdr:rowOff>
    </xdr:from>
    <xdr:to>
      <xdr:col>19</xdr:col>
      <xdr:colOff>676275</xdr:colOff>
      <xdr:row>23</xdr:row>
      <xdr:rowOff>161926</xdr:rowOff>
    </xdr:to>
    <xdr:pic>
      <xdr:nvPicPr>
        <xdr:cNvPr id="7171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74" t="6387" r="1274" b="6985"/>
        <a:stretch>
          <a:fillRect/>
        </a:stretch>
      </xdr:blipFill>
      <xdr:spPr bwMode="auto">
        <a:xfrm>
          <a:off x="6381750" y="323850"/>
          <a:ext cx="5800725" cy="41433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600074</xdr:colOff>
      <xdr:row>6</xdr:row>
      <xdr:rowOff>161924</xdr:rowOff>
    </xdr:from>
    <xdr:to>
      <xdr:col>14</xdr:col>
      <xdr:colOff>672074</xdr:colOff>
      <xdr:row>7</xdr:row>
      <xdr:rowOff>52949</xdr:rowOff>
    </xdr:to>
    <xdr:sp macro="[0]!'thisworkbook.user_click &quot;wuliyasutai&quot;'" textlink="">
      <xdr:nvSpPr>
        <xdr:cNvPr id="7172" name="wuliyasutai"/>
        <xdr:cNvSpPr>
          <a:spLocks noChangeArrowheads="1"/>
        </xdr:cNvSpPr>
      </xdr:nvSpPr>
      <xdr:spPr bwMode="auto">
        <a:xfrm>
          <a:off x="8677274" y="1390649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361949</xdr:colOff>
      <xdr:row>7</xdr:row>
      <xdr:rowOff>19049</xdr:rowOff>
    </xdr:from>
    <xdr:to>
      <xdr:col>15</xdr:col>
      <xdr:colOff>433949</xdr:colOff>
      <xdr:row>7</xdr:row>
      <xdr:rowOff>91049</xdr:rowOff>
    </xdr:to>
    <xdr:sp macro="[0]!'thisworkbook.user_click &quot;checheerlege&quot;'" textlink="">
      <xdr:nvSpPr>
        <xdr:cNvPr id="7173" name="checheerlege"/>
        <xdr:cNvSpPr>
          <a:spLocks noChangeArrowheads="1"/>
        </xdr:cNvSpPr>
      </xdr:nvSpPr>
      <xdr:spPr bwMode="auto">
        <a:xfrm>
          <a:off x="9124949" y="1428749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533400</xdr:colOff>
      <xdr:row>7</xdr:row>
      <xdr:rowOff>114300</xdr:rowOff>
    </xdr:from>
    <xdr:to>
      <xdr:col>14</xdr:col>
      <xdr:colOff>605400</xdr:colOff>
      <xdr:row>8</xdr:row>
      <xdr:rowOff>5325</xdr:rowOff>
    </xdr:to>
    <xdr:sp macro="[0]!'thisworkbook.user_click &quot;aertai&quot;'" textlink="">
      <xdr:nvSpPr>
        <xdr:cNvPr id="7174" name="aertai"/>
        <xdr:cNvSpPr>
          <a:spLocks noChangeArrowheads="1"/>
        </xdr:cNvSpPr>
      </xdr:nvSpPr>
      <xdr:spPr bwMode="auto">
        <a:xfrm>
          <a:off x="8610600" y="1524000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428624</xdr:colOff>
      <xdr:row>6</xdr:row>
      <xdr:rowOff>161924</xdr:rowOff>
    </xdr:from>
    <xdr:to>
      <xdr:col>13</xdr:col>
      <xdr:colOff>500624</xdr:colOff>
      <xdr:row>7</xdr:row>
      <xdr:rowOff>52949</xdr:rowOff>
    </xdr:to>
    <xdr:sp macro="[0]!'thisworkbook.user_click &quot;aletai&quot;'" textlink="">
      <xdr:nvSpPr>
        <xdr:cNvPr id="7176" name="aletai"/>
        <xdr:cNvSpPr>
          <a:spLocks noChangeArrowheads="1"/>
        </xdr:cNvSpPr>
      </xdr:nvSpPr>
      <xdr:spPr bwMode="auto">
        <a:xfrm>
          <a:off x="7820024" y="1390649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6</xdr:row>
      <xdr:rowOff>95250</xdr:rowOff>
    </xdr:from>
    <xdr:to>
      <xdr:col>14</xdr:col>
      <xdr:colOff>119625</xdr:colOff>
      <xdr:row>6</xdr:row>
      <xdr:rowOff>167250</xdr:rowOff>
    </xdr:to>
    <xdr:sp macro="[0]!'ThisWorkbook.user_click &quot;kebuduo&quot;'" textlink="">
      <xdr:nvSpPr>
        <xdr:cNvPr id="7177" name="kebuduo"/>
        <xdr:cNvSpPr>
          <a:spLocks noChangeArrowheads="1"/>
        </xdr:cNvSpPr>
      </xdr:nvSpPr>
      <xdr:spPr bwMode="auto">
        <a:xfrm>
          <a:off x="8124825" y="1323975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266700</xdr:colOff>
      <xdr:row>9</xdr:row>
      <xdr:rowOff>104774</xdr:rowOff>
    </xdr:from>
    <xdr:to>
      <xdr:col>14</xdr:col>
      <xdr:colOff>338700</xdr:colOff>
      <xdr:row>9</xdr:row>
      <xdr:rowOff>176774</xdr:rowOff>
    </xdr:to>
    <xdr:sp macro="[0]!'thisworkbook.user_click &quot;hami&quot;'" textlink="">
      <xdr:nvSpPr>
        <xdr:cNvPr id="7178" name="hami"/>
        <xdr:cNvSpPr>
          <a:spLocks noChangeArrowheads="1"/>
        </xdr:cNvSpPr>
      </xdr:nvSpPr>
      <xdr:spPr bwMode="auto">
        <a:xfrm>
          <a:off x="8343900" y="1876424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542924</xdr:colOff>
      <xdr:row>9</xdr:row>
      <xdr:rowOff>95249</xdr:rowOff>
    </xdr:from>
    <xdr:to>
      <xdr:col>13</xdr:col>
      <xdr:colOff>614924</xdr:colOff>
      <xdr:row>9</xdr:row>
      <xdr:rowOff>167249</xdr:rowOff>
    </xdr:to>
    <xdr:sp macro="[0]!'thisworkbook.user_click &quot;tulufan&quot;'" textlink="">
      <xdr:nvSpPr>
        <xdr:cNvPr id="7179" name="tulufan"/>
        <xdr:cNvSpPr>
          <a:spLocks noChangeArrowheads="1"/>
        </xdr:cNvSpPr>
      </xdr:nvSpPr>
      <xdr:spPr bwMode="auto">
        <a:xfrm>
          <a:off x="7934324" y="1866899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400050</xdr:colOff>
      <xdr:row>9</xdr:row>
      <xdr:rowOff>9524</xdr:rowOff>
    </xdr:from>
    <xdr:to>
      <xdr:col>13</xdr:col>
      <xdr:colOff>472050</xdr:colOff>
      <xdr:row>9</xdr:row>
      <xdr:rowOff>81524</xdr:rowOff>
    </xdr:to>
    <xdr:sp macro="[0]!'thisworkbook.user_click &quot;wulumuqi&quot;'" textlink="">
      <xdr:nvSpPr>
        <xdr:cNvPr id="7180" name="wulumuqi"/>
        <xdr:cNvSpPr>
          <a:spLocks noChangeArrowheads="1"/>
        </xdr:cNvSpPr>
      </xdr:nvSpPr>
      <xdr:spPr bwMode="auto">
        <a:xfrm>
          <a:off x="7791450" y="1781174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238124</xdr:colOff>
      <xdr:row>8</xdr:row>
      <xdr:rowOff>142874</xdr:rowOff>
    </xdr:from>
    <xdr:to>
      <xdr:col>13</xdr:col>
      <xdr:colOff>310124</xdr:colOff>
      <xdr:row>9</xdr:row>
      <xdr:rowOff>33899</xdr:rowOff>
    </xdr:to>
    <xdr:sp macro="[0]!'thisworkbook.user_click &quot;shihezi&quot;'" textlink="">
      <xdr:nvSpPr>
        <xdr:cNvPr id="7181" name="shihezi"/>
        <xdr:cNvSpPr>
          <a:spLocks noChangeArrowheads="1"/>
        </xdr:cNvSpPr>
      </xdr:nvSpPr>
      <xdr:spPr bwMode="auto">
        <a:xfrm>
          <a:off x="7629524" y="1733549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457200</xdr:colOff>
      <xdr:row>8</xdr:row>
      <xdr:rowOff>171449</xdr:rowOff>
    </xdr:from>
    <xdr:to>
      <xdr:col>12</xdr:col>
      <xdr:colOff>529200</xdr:colOff>
      <xdr:row>9</xdr:row>
      <xdr:rowOff>62474</xdr:rowOff>
    </xdr:to>
    <xdr:sp macro="[0]!'thisworkbook.user_click &quot;yining&quot;'" textlink="">
      <xdr:nvSpPr>
        <xdr:cNvPr id="7182" name="yining"/>
        <xdr:cNvSpPr>
          <a:spLocks noChangeArrowheads="1"/>
        </xdr:cNvSpPr>
      </xdr:nvSpPr>
      <xdr:spPr bwMode="auto">
        <a:xfrm>
          <a:off x="7162800" y="1762124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323849</xdr:colOff>
      <xdr:row>12</xdr:row>
      <xdr:rowOff>104774</xdr:rowOff>
    </xdr:from>
    <xdr:to>
      <xdr:col>12</xdr:col>
      <xdr:colOff>395849</xdr:colOff>
      <xdr:row>12</xdr:row>
      <xdr:rowOff>176774</xdr:rowOff>
    </xdr:to>
    <xdr:sp macro="[0]!'thisworkbook.user_click &quot;hetian&quot;'" textlink="">
      <xdr:nvSpPr>
        <xdr:cNvPr id="7184" name="hetian"/>
        <xdr:cNvSpPr>
          <a:spLocks noChangeArrowheads="1"/>
        </xdr:cNvSpPr>
      </xdr:nvSpPr>
      <xdr:spPr bwMode="auto">
        <a:xfrm>
          <a:off x="7029449" y="2409824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419099</xdr:colOff>
      <xdr:row>11</xdr:row>
      <xdr:rowOff>114299</xdr:rowOff>
    </xdr:from>
    <xdr:to>
      <xdr:col>13</xdr:col>
      <xdr:colOff>491099</xdr:colOff>
      <xdr:row>12</xdr:row>
      <xdr:rowOff>5324</xdr:rowOff>
    </xdr:to>
    <xdr:sp macro="[0]!'thisworkbook.user_click &quot;ruoqiang&quot;'" textlink="">
      <xdr:nvSpPr>
        <xdr:cNvPr id="7185" name="ruoqiang"/>
        <xdr:cNvSpPr>
          <a:spLocks noChangeArrowheads="1"/>
        </xdr:cNvSpPr>
      </xdr:nvSpPr>
      <xdr:spPr bwMode="auto">
        <a:xfrm>
          <a:off x="7810499" y="2238374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381000</xdr:colOff>
      <xdr:row>10</xdr:row>
      <xdr:rowOff>161925</xdr:rowOff>
    </xdr:from>
    <xdr:to>
      <xdr:col>14</xdr:col>
      <xdr:colOff>453000</xdr:colOff>
      <xdr:row>11</xdr:row>
      <xdr:rowOff>62475</xdr:rowOff>
    </xdr:to>
    <xdr:sp macro="[0]!'thisworkbook.user_click &quot;dunhuang&quot;'" textlink="">
      <xdr:nvSpPr>
        <xdr:cNvPr id="7186" name="dunhuang"/>
        <xdr:cNvSpPr>
          <a:spLocks noChangeArrowheads="1"/>
        </xdr:cNvSpPr>
      </xdr:nvSpPr>
      <xdr:spPr bwMode="auto">
        <a:xfrm>
          <a:off x="8458200" y="2114550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28575</xdr:colOff>
      <xdr:row>16</xdr:row>
      <xdr:rowOff>104774</xdr:rowOff>
    </xdr:from>
    <xdr:to>
      <xdr:col>14</xdr:col>
      <xdr:colOff>100575</xdr:colOff>
      <xdr:row>16</xdr:row>
      <xdr:rowOff>176774</xdr:rowOff>
    </xdr:to>
    <xdr:sp macro="[0]!'thisworkbook.user_click &quot;lasa&quot;'" textlink="">
      <xdr:nvSpPr>
        <xdr:cNvPr id="7187" name="lasa"/>
        <xdr:cNvSpPr>
          <a:spLocks noChangeArrowheads="1"/>
        </xdr:cNvSpPr>
      </xdr:nvSpPr>
      <xdr:spPr bwMode="auto">
        <a:xfrm>
          <a:off x="8105775" y="3133724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619125</xdr:colOff>
      <xdr:row>15</xdr:row>
      <xdr:rowOff>133350</xdr:rowOff>
    </xdr:from>
    <xdr:to>
      <xdr:col>15</xdr:col>
      <xdr:colOff>5325</xdr:colOff>
      <xdr:row>16</xdr:row>
      <xdr:rowOff>24375</xdr:rowOff>
    </xdr:to>
    <xdr:sp macro="[0]!'thisworkbook.user_click &quot;changdu&quot;'" textlink="">
      <xdr:nvSpPr>
        <xdr:cNvPr id="7188" name="changdu"/>
        <xdr:cNvSpPr>
          <a:spLocks noChangeArrowheads="1"/>
        </xdr:cNvSpPr>
      </xdr:nvSpPr>
      <xdr:spPr bwMode="auto">
        <a:xfrm>
          <a:off x="8696325" y="2981325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38099</xdr:colOff>
      <xdr:row>13</xdr:row>
      <xdr:rowOff>9524</xdr:rowOff>
    </xdr:from>
    <xdr:to>
      <xdr:col>15</xdr:col>
      <xdr:colOff>110099</xdr:colOff>
      <xdr:row>13</xdr:row>
      <xdr:rowOff>81524</xdr:rowOff>
    </xdr:to>
    <xdr:sp macro="[0]!'thisworkbook.user_click &quot;doulan&quot;'" textlink="">
      <xdr:nvSpPr>
        <xdr:cNvPr id="7189" name="doulan"/>
        <xdr:cNvSpPr>
          <a:spLocks noChangeArrowheads="1"/>
        </xdr:cNvSpPr>
      </xdr:nvSpPr>
      <xdr:spPr bwMode="auto">
        <a:xfrm>
          <a:off x="8801099" y="2495549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47625</xdr:colOff>
      <xdr:row>11</xdr:row>
      <xdr:rowOff>38099</xdr:rowOff>
    </xdr:from>
    <xdr:to>
      <xdr:col>15</xdr:col>
      <xdr:colOff>119625</xdr:colOff>
      <xdr:row>11</xdr:row>
      <xdr:rowOff>110099</xdr:rowOff>
    </xdr:to>
    <xdr:sp macro="[0]!'thisworkbook.user_click &quot;jiuquan&quot;'" textlink="">
      <xdr:nvSpPr>
        <xdr:cNvPr id="7190" name="jiuquan"/>
        <xdr:cNvSpPr>
          <a:spLocks noChangeArrowheads="1"/>
        </xdr:cNvSpPr>
      </xdr:nvSpPr>
      <xdr:spPr bwMode="auto">
        <a:xfrm>
          <a:off x="8810625" y="2162174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95249</xdr:colOff>
      <xdr:row>11</xdr:row>
      <xdr:rowOff>104774</xdr:rowOff>
    </xdr:from>
    <xdr:to>
      <xdr:col>15</xdr:col>
      <xdr:colOff>167249</xdr:colOff>
      <xdr:row>11</xdr:row>
      <xdr:rowOff>176774</xdr:rowOff>
    </xdr:to>
    <xdr:sp macro="[0]!'thisworkbook.user_click &quot;qilianshan&quot;'" textlink="">
      <xdr:nvSpPr>
        <xdr:cNvPr id="7191" name="qilianshan"/>
        <xdr:cNvSpPr>
          <a:spLocks noChangeArrowheads="1"/>
        </xdr:cNvSpPr>
      </xdr:nvSpPr>
      <xdr:spPr bwMode="auto">
        <a:xfrm>
          <a:off x="8858249" y="2228849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380999</xdr:colOff>
      <xdr:row>12</xdr:row>
      <xdr:rowOff>152399</xdr:rowOff>
    </xdr:from>
    <xdr:to>
      <xdr:col>15</xdr:col>
      <xdr:colOff>452999</xdr:colOff>
      <xdr:row>13</xdr:row>
      <xdr:rowOff>43424</xdr:rowOff>
    </xdr:to>
    <xdr:sp macro="[0]!'thisworkbook.user_click &quot;xining&quot;'" textlink="">
      <xdr:nvSpPr>
        <xdr:cNvPr id="7192" name="xining"/>
        <xdr:cNvSpPr>
          <a:spLocks noChangeArrowheads="1"/>
        </xdr:cNvSpPr>
      </xdr:nvSpPr>
      <xdr:spPr bwMode="auto">
        <a:xfrm>
          <a:off x="9143999" y="2457449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571499</xdr:colOff>
      <xdr:row>13</xdr:row>
      <xdr:rowOff>38099</xdr:rowOff>
    </xdr:from>
    <xdr:to>
      <xdr:col>15</xdr:col>
      <xdr:colOff>643499</xdr:colOff>
      <xdr:row>13</xdr:row>
      <xdr:rowOff>110099</xdr:rowOff>
    </xdr:to>
    <xdr:sp macro="[0]!'thisworkbook.user_click &quot;lanzhou&quot;'" textlink="">
      <xdr:nvSpPr>
        <xdr:cNvPr id="7193" name="lanzhou"/>
        <xdr:cNvSpPr>
          <a:spLocks noChangeArrowheads="1"/>
        </xdr:cNvSpPr>
      </xdr:nvSpPr>
      <xdr:spPr bwMode="auto">
        <a:xfrm>
          <a:off x="9334499" y="2524124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123824</xdr:colOff>
      <xdr:row>11</xdr:row>
      <xdr:rowOff>152400</xdr:rowOff>
    </xdr:from>
    <xdr:to>
      <xdr:col>16</xdr:col>
      <xdr:colOff>195824</xdr:colOff>
      <xdr:row>12</xdr:row>
      <xdr:rowOff>43425</xdr:rowOff>
    </xdr:to>
    <xdr:sp macro="[0]!'thisworkbook.user_click &quot;yinchuan&quot;'" textlink="">
      <xdr:nvSpPr>
        <xdr:cNvPr id="7194" name="yinchuan"/>
        <xdr:cNvSpPr>
          <a:spLocks noChangeArrowheads="1"/>
        </xdr:cNvSpPr>
      </xdr:nvSpPr>
      <xdr:spPr bwMode="auto">
        <a:xfrm>
          <a:off x="9572624" y="2276475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628650</xdr:colOff>
      <xdr:row>9</xdr:row>
      <xdr:rowOff>28574</xdr:rowOff>
    </xdr:from>
    <xdr:to>
      <xdr:col>16</xdr:col>
      <xdr:colOff>14850</xdr:colOff>
      <xdr:row>9</xdr:row>
      <xdr:rowOff>100574</xdr:rowOff>
    </xdr:to>
    <xdr:sp macro="[0]!'thisworkbook.user_click &quot;dalanzhadagade&quot;'" textlink="">
      <xdr:nvSpPr>
        <xdr:cNvPr id="7195" name="dalanzhadagade"/>
        <xdr:cNvSpPr>
          <a:spLocks noChangeArrowheads="1"/>
        </xdr:cNvSpPr>
      </xdr:nvSpPr>
      <xdr:spPr bwMode="auto">
        <a:xfrm>
          <a:off x="9391650" y="1800224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180975</xdr:colOff>
      <xdr:row>6</xdr:row>
      <xdr:rowOff>161924</xdr:rowOff>
    </xdr:from>
    <xdr:to>
      <xdr:col>16</xdr:col>
      <xdr:colOff>252975</xdr:colOff>
      <xdr:row>7</xdr:row>
      <xdr:rowOff>52949</xdr:rowOff>
    </xdr:to>
    <xdr:sp macro="[0]!'thisworkbook.user_click &quot;wulanbatuo&quot;'" textlink="">
      <xdr:nvSpPr>
        <xdr:cNvPr id="7196" name="wulanbatuo"/>
        <xdr:cNvSpPr>
          <a:spLocks noChangeArrowheads="1"/>
        </xdr:cNvSpPr>
      </xdr:nvSpPr>
      <xdr:spPr bwMode="auto">
        <a:xfrm>
          <a:off x="9629775" y="1390649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9</xdr:row>
      <xdr:rowOff>28574</xdr:rowOff>
    </xdr:from>
    <xdr:to>
      <xdr:col>17</xdr:col>
      <xdr:colOff>72000</xdr:colOff>
      <xdr:row>9</xdr:row>
      <xdr:rowOff>100574</xdr:rowOff>
    </xdr:to>
    <xdr:sp macro="[0]!'thisworkbook.user_click &quot;erlianhaote&quot;'" textlink="">
      <xdr:nvSpPr>
        <xdr:cNvPr id="7197" name="erlianhaote"/>
        <xdr:cNvSpPr>
          <a:spLocks noChangeArrowheads="1"/>
        </xdr:cNvSpPr>
      </xdr:nvSpPr>
      <xdr:spPr bwMode="auto">
        <a:xfrm>
          <a:off x="10134600" y="1800224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247649</xdr:colOff>
      <xdr:row>6</xdr:row>
      <xdr:rowOff>142875</xdr:rowOff>
    </xdr:from>
    <xdr:to>
      <xdr:col>17</xdr:col>
      <xdr:colOff>319649</xdr:colOff>
      <xdr:row>7</xdr:row>
      <xdr:rowOff>33900</xdr:rowOff>
    </xdr:to>
    <xdr:sp macro="[0]!'thisworkbook.user_click &quot;qiaobashan&quot;'" textlink="">
      <xdr:nvSpPr>
        <xdr:cNvPr id="7198" name="qiaobashan"/>
        <xdr:cNvSpPr>
          <a:spLocks noChangeArrowheads="1"/>
        </xdr:cNvSpPr>
      </xdr:nvSpPr>
      <xdr:spPr bwMode="auto">
        <a:xfrm>
          <a:off x="10382249" y="1371600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85724</xdr:colOff>
      <xdr:row>6</xdr:row>
      <xdr:rowOff>38099</xdr:rowOff>
    </xdr:from>
    <xdr:to>
      <xdr:col>18</xdr:col>
      <xdr:colOff>157724</xdr:colOff>
      <xdr:row>6</xdr:row>
      <xdr:rowOff>110099</xdr:rowOff>
    </xdr:to>
    <xdr:sp macro="[0]!'thisworkbook.user_click &quot;hailaer&quot;'" textlink="">
      <xdr:nvSpPr>
        <xdr:cNvPr id="7199" name="hailaer"/>
        <xdr:cNvSpPr>
          <a:spLocks noChangeArrowheads="1"/>
        </xdr:cNvSpPr>
      </xdr:nvSpPr>
      <xdr:spPr bwMode="auto">
        <a:xfrm>
          <a:off x="10906124" y="1266824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333374</xdr:colOff>
      <xdr:row>4</xdr:row>
      <xdr:rowOff>19050</xdr:rowOff>
    </xdr:from>
    <xdr:to>
      <xdr:col>18</xdr:col>
      <xdr:colOff>405374</xdr:colOff>
      <xdr:row>4</xdr:row>
      <xdr:rowOff>91050</xdr:rowOff>
    </xdr:to>
    <xdr:sp macro="[0]!'thisworkbook.user_click &quot;mohe&quot;'" textlink="">
      <xdr:nvSpPr>
        <xdr:cNvPr id="7200" name="mohe"/>
        <xdr:cNvSpPr>
          <a:spLocks noChangeArrowheads="1"/>
        </xdr:cNvSpPr>
      </xdr:nvSpPr>
      <xdr:spPr bwMode="auto">
        <a:xfrm>
          <a:off x="11153774" y="857250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466725</xdr:colOff>
      <xdr:row>7</xdr:row>
      <xdr:rowOff>19049</xdr:rowOff>
    </xdr:from>
    <xdr:to>
      <xdr:col>18</xdr:col>
      <xdr:colOff>538725</xdr:colOff>
      <xdr:row>7</xdr:row>
      <xdr:rowOff>91049</xdr:rowOff>
    </xdr:to>
    <xdr:sp macro="[0]!'thisworkbook.user_click &quot;qiqihaer&quot;'" textlink="">
      <xdr:nvSpPr>
        <xdr:cNvPr id="7201" name="qiqihaer"/>
        <xdr:cNvSpPr>
          <a:spLocks noChangeArrowheads="1"/>
        </xdr:cNvSpPr>
      </xdr:nvSpPr>
      <xdr:spPr bwMode="auto">
        <a:xfrm>
          <a:off x="11287125" y="1428749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66674</xdr:colOff>
      <xdr:row>7</xdr:row>
      <xdr:rowOff>180974</xdr:rowOff>
    </xdr:from>
    <xdr:to>
      <xdr:col>19</xdr:col>
      <xdr:colOff>138674</xdr:colOff>
      <xdr:row>8</xdr:row>
      <xdr:rowOff>71999</xdr:rowOff>
    </xdr:to>
    <xdr:sp macro="[0]!'thisworkbook.user_click &quot;haerbin&quot;'" textlink="">
      <xdr:nvSpPr>
        <xdr:cNvPr id="7202" name="haerbin"/>
        <xdr:cNvSpPr>
          <a:spLocks noChangeArrowheads="1"/>
        </xdr:cNvSpPr>
      </xdr:nvSpPr>
      <xdr:spPr bwMode="auto">
        <a:xfrm>
          <a:off x="11572874" y="1590674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314324</xdr:colOff>
      <xdr:row>9</xdr:row>
      <xdr:rowOff>95249</xdr:rowOff>
    </xdr:from>
    <xdr:to>
      <xdr:col>19</xdr:col>
      <xdr:colOff>386324</xdr:colOff>
      <xdr:row>9</xdr:row>
      <xdr:rowOff>167249</xdr:rowOff>
    </xdr:to>
    <xdr:sp macro="[0]!'thisworkbook.user_click &quot;yanji&quot;'" textlink="">
      <xdr:nvSpPr>
        <xdr:cNvPr id="7203" name="yanji"/>
        <xdr:cNvSpPr>
          <a:spLocks noChangeArrowheads="1"/>
        </xdr:cNvSpPr>
      </xdr:nvSpPr>
      <xdr:spPr bwMode="auto">
        <a:xfrm>
          <a:off x="11820524" y="1866899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609600</xdr:colOff>
      <xdr:row>8</xdr:row>
      <xdr:rowOff>180974</xdr:rowOff>
    </xdr:from>
    <xdr:to>
      <xdr:col>18</xdr:col>
      <xdr:colOff>681600</xdr:colOff>
      <xdr:row>9</xdr:row>
      <xdr:rowOff>71999</xdr:rowOff>
    </xdr:to>
    <xdr:sp macro="[0]!'thisworkbook.user_click &quot;changchun&quot;'" textlink="">
      <xdr:nvSpPr>
        <xdr:cNvPr id="7204" name="changchun"/>
        <xdr:cNvSpPr>
          <a:spLocks noChangeArrowheads="1"/>
        </xdr:cNvSpPr>
      </xdr:nvSpPr>
      <xdr:spPr bwMode="auto">
        <a:xfrm>
          <a:off x="11430000" y="1771649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419099</xdr:colOff>
      <xdr:row>10</xdr:row>
      <xdr:rowOff>9524</xdr:rowOff>
    </xdr:from>
    <xdr:to>
      <xdr:col>18</xdr:col>
      <xdr:colOff>491099</xdr:colOff>
      <xdr:row>10</xdr:row>
      <xdr:rowOff>81524</xdr:rowOff>
    </xdr:to>
    <xdr:sp macro="[0]!'thisworkbook.user_click &quot;shenyang&quot;'" textlink="">
      <xdr:nvSpPr>
        <xdr:cNvPr id="7205" name="shenyang"/>
        <xdr:cNvSpPr>
          <a:spLocks noChangeArrowheads="1"/>
        </xdr:cNvSpPr>
      </xdr:nvSpPr>
      <xdr:spPr bwMode="auto">
        <a:xfrm>
          <a:off x="11239499" y="1962149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657225</xdr:colOff>
      <xdr:row>10</xdr:row>
      <xdr:rowOff>123825</xdr:rowOff>
    </xdr:from>
    <xdr:to>
      <xdr:col>17</xdr:col>
      <xdr:colOff>43425</xdr:colOff>
      <xdr:row>11</xdr:row>
      <xdr:rowOff>24375</xdr:rowOff>
    </xdr:to>
    <xdr:sp macro="[0]!'thisworkbook.user_click &quot;huhehaote&quot;'" textlink="">
      <xdr:nvSpPr>
        <xdr:cNvPr id="7206" name="huhehaote"/>
        <xdr:cNvSpPr>
          <a:spLocks noChangeArrowheads="1"/>
        </xdr:cNvSpPr>
      </xdr:nvSpPr>
      <xdr:spPr bwMode="auto">
        <a:xfrm>
          <a:off x="10106025" y="2076450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428624</xdr:colOff>
      <xdr:row>11</xdr:row>
      <xdr:rowOff>38099</xdr:rowOff>
    </xdr:from>
    <xdr:to>
      <xdr:col>17</xdr:col>
      <xdr:colOff>500624</xdr:colOff>
      <xdr:row>11</xdr:row>
      <xdr:rowOff>110099</xdr:rowOff>
    </xdr:to>
    <xdr:sp macro="[0]!'thisworkbook.user_click &quot;beijing&quot;'" textlink="">
      <xdr:nvSpPr>
        <xdr:cNvPr id="7207" name="beijing"/>
        <xdr:cNvSpPr>
          <a:spLocks noChangeArrowheads="1"/>
        </xdr:cNvSpPr>
      </xdr:nvSpPr>
      <xdr:spPr bwMode="auto">
        <a:xfrm>
          <a:off x="10563224" y="2162174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495299</xdr:colOff>
      <xdr:row>11</xdr:row>
      <xdr:rowOff>95249</xdr:rowOff>
    </xdr:from>
    <xdr:to>
      <xdr:col>17</xdr:col>
      <xdr:colOff>567299</xdr:colOff>
      <xdr:row>11</xdr:row>
      <xdr:rowOff>167249</xdr:rowOff>
    </xdr:to>
    <xdr:sp macro="[0]!'thisworkbook.user_click &quot;tianjin&quot;'" textlink="">
      <xdr:nvSpPr>
        <xdr:cNvPr id="7208" name="tianjin"/>
        <xdr:cNvSpPr>
          <a:spLocks noChangeArrowheads="1"/>
        </xdr:cNvSpPr>
      </xdr:nvSpPr>
      <xdr:spPr bwMode="auto">
        <a:xfrm>
          <a:off x="10629899" y="2219324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47624</xdr:colOff>
      <xdr:row>12</xdr:row>
      <xdr:rowOff>47624</xdr:rowOff>
    </xdr:from>
    <xdr:to>
      <xdr:col>17</xdr:col>
      <xdr:colOff>119624</xdr:colOff>
      <xdr:row>12</xdr:row>
      <xdr:rowOff>119624</xdr:rowOff>
    </xdr:to>
    <xdr:sp macro="[0]!'thisworkbook.user_click &quot;taiyuan&quot;'" textlink="">
      <xdr:nvSpPr>
        <xdr:cNvPr id="7209" name="taiyuan"/>
        <xdr:cNvSpPr>
          <a:spLocks noChangeArrowheads="1"/>
        </xdr:cNvSpPr>
      </xdr:nvSpPr>
      <xdr:spPr bwMode="auto">
        <a:xfrm>
          <a:off x="10182224" y="2352674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438150</xdr:colOff>
      <xdr:row>12</xdr:row>
      <xdr:rowOff>161924</xdr:rowOff>
    </xdr:from>
    <xdr:to>
      <xdr:col>16</xdr:col>
      <xdr:colOff>510150</xdr:colOff>
      <xdr:row>13</xdr:row>
      <xdr:rowOff>52949</xdr:rowOff>
    </xdr:to>
    <xdr:sp macro="[0]!'thisworkbook.user_click &quot;yanan&quot;'" textlink="">
      <xdr:nvSpPr>
        <xdr:cNvPr id="7210" name="yanan"/>
        <xdr:cNvSpPr>
          <a:spLocks noChangeArrowheads="1"/>
        </xdr:cNvSpPr>
      </xdr:nvSpPr>
      <xdr:spPr bwMode="auto">
        <a:xfrm>
          <a:off x="9886950" y="2466974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390524</xdr:colOff>
      <xdr:row>14</xdr:row>
      <xdr:rowOff>9525</xdr:rowOff>
    </xdr:from>
    <xdr:to>
      <xdr:col>16</xdr:col>
      <xdr:colOff>462524</xdr:colOff>
      <xdr:row>14</xdr:row>
      <xdr:rowOff>81525</xdr:rowOff>
    </xdr:to>
    <xdr:sp macro="[0]!'thisworkbook.user_click &quot;xian&quot;'" textlink="">
      <xdr:nvSpPr>
        <xdr:cNvPr id="7211" name="xian"/>
        <xdr:cNvSpPr>
          <a:spLocks noChangeArrowheads="1"/>
        </xdr:cNvSpPr>
      </xdr:nvSpPr>
      <xdr:spPr bwMode="auto">
        <a:xfrm>
          <a:off x="9839324" y="2676525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161924</xdr:colOff>
      <xdr:row>13</xdr:row>
      <xdr:rowOff>152399</xdr:rowOff>
    </xdr:from>
    <xdr:to>
      <xdr:col>17</xdr:col>
      <xdr:colOff>233924</xdr:colOff>
      <xdr:row>14</xdr:row>
      <xdr:rowOff>43424</xdr:rowOff>
    </xdr:to>
    <xdr:sp macro="[0]!'thisworkbook.user_click &quot;zhengzhou&quot;'" textlink="">
      <xdr:nvSpPr>
        <xdr:cNvPr id="7212" name="zhengzhou"/>
        <xdr:cNvSpPr>
          <a:spLocks noChangeArrowheads="1"/>
        </xdr:cNvSpPr>
      </xdr:nvSpPr>
      <xdr:spPr bwMode="auto">
        <a:xfrm>
          <a:off x="10296524" y="2638424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495299</xdr:colOff>
      <xdr:row>12</xdr:row>
      <xdr:rowOff>152399</xdr:rowOff>
    </xdr:from>
    <xdr:to>
      <xdr:col>17</xdr:col>
      <xdr:colOff>567299</xdr:colOff>
      <xdr:row>13</xdr:row>
      <xdr:rowOff>43424</xdr:rowOff>
    </xdr:to>
    <xdr:sp macro="[0]!'thisworkbook.user_click &quot;jinan&quot;'" textlink="">
      <xdr:nvSpPr>
        <xdr:cNvPr id="7213" name="jinan"/>
        <xdr:cNvSpPr>
          <a:spLocks noChangeArrowheads="1"/>
        </xdr:cNvSpPr>
      </xdr:nvSpPr>
      <xdr:spPr bwMode="auto">
        <a:xfrm>
          <a:off x="10629899" y="2457449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114300</xdr:colOff>
      <xdr:row>13</xdr:row>
      <xdr:rowOff>19049</xdr:rowOff>
    </xdr:from>
    <xdr:to>
      <xdr:col>18</xdr:col>
      <xdr:colOff>186300</xdr:colOff>
      <xdr:row>13</xdr:row>
      <xdr:rowOff>91049</xdr:rowOff>
    </xdr:to>
    <xdr:sp macro="[0]!'thisworkbook.user_click &quot;qingdao&quot;'" textlink="">
      <xdr:nvSpPr>
        <xdr:cNvPr id="7214" name="qingdao"/>
        <xdr:cNvSpPr>
          <a:spLocks noChangeArrowheads="1"/>
        </xdr:cNvSpPr>
      </xdr:nvSpPr>
      <xdr:spPr bwMode="auto">
        <a:xfrm>
          <a:off x="10934700" y="2505074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228600</xdr:colOff>
      <xdr:row>12</xdr:row>
      <xdr:rowOff>66674</xdr:rowOff>
    </xdr:from>
    <xdr:to>
      <xdr:col>18</xdr:col>
      <xdr:colOff>300600</xdr:colOff>
      <xdr:row>12</xdr:row>
      <xdr:rowOff>138674</xdr:rowOff>
    </xdr:to>
    <xdr:sp macro="[0]!'thisworkbook.user_click &quot;yantai&quot;'" textlink="">
      <xdr:nvSpPr>
        <xdr:cNvPr id="7215" name="yantai"/>
        <xdr:cNvSpPr>
          <a:spLocks noChangeArrowheads="1"/>
        </xdr:cNvSpPr>
      </xdr:nvSpPr>
      <xdr:spPr bwMode="auto">
        <a:xfrm>
          <a:off x="11049000" y="2371724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666749</xdr:colOff>
      <xdr:row>15</xdr:row>
      <xdr:rowOff>66674</xdr:rowOff>
    </xdr:from>
    <xdr:to>
      <xdr:col>18</xdr:col>
      <xdr:colOff>52949</xdr:colOff>
      <xdr:row>15</xdr:row>
      <xdr:rowOff>138674</xdr:rowOff>
    </xdr:to>
    <xdr:sp macro="[0]!'thisworkbook.user_click &quot;nanjing&quot;'" textlink="">
      <xdr:nvSpPr>
        <xdr:cNvPr id="7216" name="nanjing"/>
        <xdr:cNvSpPr>
          <a:spLocks noChangeArrowheads="1"/>
        </xdr:cNvSpPr>
      </xdr:nvSpPr>
      <xdr:spPr bwMode="auto">
        <a:xfrm>
          <a:off x="10801349" y="2914649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504824</xdr:colOff>
      <xdr:row>15</xdr:row>
      <xdr:rowOff>76199</xdr:rowOff>
    </xdr:from>
    <xdr:to>
      <xdr:col>17</xdr:col>
      <xdr:colOff>576824</xdr:colOff>
      <xdr:row>15</xdr:row>
      <xdr:rowOff>148199</xdr:rowOff>
    </xdr:to>
    <xdr:sp macro="[0]!'thisworkbook.user_click &quot;hefei&quot;'" textlink="">
      <xdr:nvSpPr>
        <xdr:cNvPr id="7217" name="hefei"/>
        <xdr:cNvSpPr>
          <a:spLocks noChangeArrowheads="1"/>
        </xdr:cNvSpPr>
      </xdr:nvSpPr>
      <xdr:spPr bwMode="auto">
        <a:xfrm>
          <a:off x="10639424" y="2924174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219075</xdr:colOff>
      <xdr:row>15</xdr:row>
      <xdr:rowOff>133350</xdr:rowOff>
    </xdr:from>
    <xdr:to>
      <xdr:col>18</xdr:col>
      <xdr:colOff>291075</xdr:colOff>
      <xdr:row>16</xdr:row>
      <xdr:rowOff>24375</xdr:rowOff>
    </xdr:to>
    <xdr:sp macro="[0]!'thisworkbook.user_click &quot;shanghai&quot;'" textlink="">
      <xdr:nvSpPr>
        <xdr:cNvPr id="7218" name="shanghai"/>
        <xdr:cNvSpPr>
          <a:spLocks noChangeArrowheads="1"/>
        </xdr:cNvSpPr>
      </xdr:nvSpPr>
      <xdr:spPr bwMode="auto">
        <a:xfrm>
          <a:off x="11039475" y="2981325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209550</xdr:colOff>
      <xdr:row>16</xdr:row>
      <xdr:rowOff>9524</xdr:rowOff>
    </xdr:from>
    <xdr:to>
      <xdr:col>17</xdr:col>
      <xdr:colOff>281550</xdr:colOff>
      <xdr:row>16</xdr:row>
      <xdr:rowOff>81524</xdr:rowOff>
    </xdr:to>
    <xdr:sp macro="[0]!'thisworkbook.user_click &quot;wuhan&quot;'" textlink="">
      <xdr:nvSpPr>
        <xdr:cNvPr id="7219" name="wuhan"/>
        <xdr:cNvSpPr>
          <a:spLocks noChangeArrowheads="1"/>
        </xdr:cNvSpPr>
      </xdr:nvSpPr>
      <xdr:spPr bwMode="auto">
        <a:xfrm>
          <a:off x="10344150" y="3038474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628649</xdr:colOff>
      <xdr:row>16</xdr:row>
      <xdr:rowOff>9524</xdr:rowOff>
    </xdr:from>
    <xdr:to>
      <xdr:col>17</xdr:col>
      <xdr:colOff>14849</xdr:colOff>
      <xdr:row>16</xdr:row>
      <xdr:rowOff>81524</xdr:rowOff>
    </xdr:to>
    <xdr:sp macro="[0]!'thisworkbook.user_click &quot;yichang&quot;'" textlink="">
      <xdr:nvSpPr>
        <xdr:cNvPr id="7220" name="yichang"/>
        <xdr:cNvSpPr>
          <a:spLocks noChangeArrowheads="1"/>
        </xdr:cNvSpPr>
      </xdr:nvSpPr>
      <xdr:spPr bwMode="auto">
        <a:xfrm>
          <a:off x="10077449" y="3038474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152399</xdr:colOff>
      <xdr:row>16</xdr:row>
      <xdr:rowOff>104774</xdr:rowOff>
    </xdr:from>
    <xdr:to>
      <xdr:col>16</xdr:col>
      <xdr:colOff>224399</xdr:colOff>
      <xdr:row>16</xdr:row>
      <xdr:rowOff>176774</xdr:rowOff>
    </xdr:to>
    <xdr:sp macro="[0]!'thisworkbook.user_click &quot;chongqing&quot;'" textlink="">
      <xdr:nvSpPr>
        <xdr:cNvPr id="7221" name="chongqing"/>
        <xdr:cNvSpPr>
          <a:spLocks noChangeArrowheads="1"/>
        </xdr:cNvSpPr>
      </xdr:nvSpPr>
      <xdr:spPr bwMode="auto">
        <a:xfrm>
          <a:off x="9601199" y="3133724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609599</xdr:colOff>
      <xdr:row>16</xdr:row>
      <xdr:rowOff>9524</xdr:rowOff>
    </xdr:from>
    <xdr:to>
      <xdr:col>15</xdr:col>
      <xdr:colOff>681599</xdr:colOff>
      <xdr:row>16</xdr:row>
      <xdr:rowOff>81524</xdr:rowOff>
    </xdr:to>
    <xdr:sp macro="[0]!'thisworkbook.user_click &quot;chengdu&quot;'" textlink="">
      <xdr:nvSpPr>
        <xdr:cNvPr id="7222" name="chengdu"/>
        <xdr:cNvSpPr>
          <a:spLocks noChangeArrowheads="1"/>
        </xdr:cNvSpPr>
      </xdr:nvSpPr>
      <xdr:spPr bwMode="auto">
        <a:xfrm>
          <a:off x="9372599" y="3038474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400049</xdr:colOff>
      <xdr:row>16</xdr:row>
      <xdr:rowOff>57149</xdr:rowOff>
    </xdr:from>
    <xdr:to>
      <xdr:col>15</xdr:col>
      <xdr:colOff>472049</xdr:colOff>
      <xdr:row>16</xdr:row>
      <xdr:rowOff>129149</xdr:rowOff>
    </xdr:to>
    <xdr:sp macro="[0]!'thisworkbook.user_click &quot;kangding&quot;'" textlink="">
      <xdr:nvSpPr>
        <xdr:cNvPr id="7223" name="kangding"/>
        <xdr:cNvSpPr>
          <a:spLocks noChangeArrowheads="1"/>
        </xdr:cNvSpPr>
      </xdr:nvSpPr>
      <xdr:spPr bwMode="auto">
        <a:xfrm>
          <a:off x="9163049" y="3086099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419100</xdr:colOff>
      <xdr:row>17</xdr:row>
      <xdr:rowOff>85725</xdr:rowOff>
    </xdr:from>
    <xdr:to>
      <xdr:col>15</xdr:col>
      <xdr:colOff>491100</xdr:colOff>
      <xdr:row>17</xdr:row>
      <xdr:rowOff>157725</xdr:rowOff>
    </xdr:to>
    <xdr:sp macro="[0]!'thisworkbook.user_click &quot;xichang&quot;'" textlink="">
      <xdr:nvSpPr>
        <xdr:cNvPr id="7224" name="xichang"/>
        <xdr:cNvSpPr>
          <a:spLocks noChangeArrowheads="1"/>
        </xdr:cNvSpPr>
      </xdr:nvSpPr>
      <xdr:spPr bwMode="auto">
        <a:xfrm>
          <a:off x="9182100" y="3295650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228599</xdr:colOff>
      <xdr:row>18</xdr:row>
      <xdr:rowOff>19049</xdr:rowOff>
    </xdr:from>
    <xdr:to>
      <xdr:col>15</xdr:col>
      <xdr:colOff>300599</xdr:colOff>
      <xdr:row>18</xdr:row>
      <xdr:rowOff>91049</xdr:rowOff>
    </xdr:to>
    <xdr:sp macro="[0]!'thisworkbook.user_click &quot;lijiang&quot;'" textlink="">
      <xdr:nvSpPr>
        <xdr:cNvPr id="7225" name="lijiang"/>
        <xdr:cNvSpPr>
          <a:spLocks noChangeArrowheads="1"/>
        </xdr:cNvSpPr>
      </xdr:nvSpPr>
      <xdr:spPr bwMode="auto">
        <a:xfrm>
          <a:off x="8991599" y="3409949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57150</xdr:colOff>
      <xdr:row>18</xdr:row>
      <xdr:rowOff>180974</xdr:rowOff>
    </xdr:from>
    <xdr:to>
      <xdr:col>15</xdr:col>
      <xdr:colOff>129150</xdr:colOff>
      <xdr:row>19</xdr:row>
      <xdr:rowOff>71999</xdr:rowOff>
    </xdr:to>
    <xdr:sp macro="[0]!'thisworkbook.user_click &quot;tengchong&quot;'" textlink="">
      <xdr:nvSpPr>
        <xdr:cNvPr id="7226" name="tengchong"/>
        <xdr:cNvSpPr>
          <a:spLocks noChangeArrowheads="1"/>
        </xdr:cNvSpPr>
      </xdr:nvSpPr>
      <xdr:spPr bwMode="auto">
        <a:xfrm>
          <a:off x="8820150" y="3571874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238124</xdr:colOff>
      <xdr:row>18</xdr:row>
      <xdr:rowOff>123824</xdr:rowOff>
    </xdr:from>
    <xdr:to>
      <xdr:col>15</xdr:col>
      <xdr:colOff>310124</xdr:colOff>
      <xdr:row>19</xdr:row>
      <xdr:rowOff>14849</xdr:rowOff>
    </xdr:to>
    <xdr:sp macro="[0]!'thisworkbook.user_click &quot;dali&quot;'" textlink="">
      <xdr:nvSpPr>
        <xdr:cNvPr id="7227" name="dali"/>
        <xdr:cNvSpPr>
          <a:spLocks noChangeArrowheads="1"/>
        </xdr:cNvSpPr>
      </xdr:nvSpPr>
      <xdr:spPr bwMode="auto">
        <a:xfrm>
          <a:off x="9001124" y="3514724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476249</xdr:colOff>
      <xdr:row>18</xdr:row>
      <xdr:rowOff>180974</xdr:rowOff>
    </xdr:from>
    <xdr:to>
      <xdr:col>15</xdr:col>
      <xdr:colOff>548249</xdr:colOff>
      <xdr:row>19</xdr:row>
      <xdr:rowOff>71999</xdr:rowOff>
    </xdr:to>
    <xdr:sp macro="[0]!'thisworkbook.user_click &quot;kunming&quot;'" textlink="">
      <xdr:nvSpPr>
        <xdr:cNvPr id="7228" name="kunming"/>
        <xdr:cNvSpPr>
          <a:spLocks noChangeArrowheads="1"/>
        </xdr:cNvSpPr>
      </xdr:nvSpPr>
      <xdr:spPr bwMode="auto">
        <a:xfrm>
          <a:off x="9239249" y="3571874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561974</xdr:colOff>
      <xdr:row>20</xdr:row>
      <xdr:rowOff>19049</xdr:rowOff>
    </xdr:from>
    <xdr:to>
      <xdr:col>15</xdr:col>
      <xdr:colOff>633974</xdr:colOff>
      <xdr:row>20</xdr:row>
      <xdr:rowOff>91049</xdr:rowOff>
    </xdr:to>
    <xdr:sp macro="[0]!'thisworkbook.user_click &quot;pingbian&quot;'" textlink="">
      <xdr:nvSpPr>
        <xdr:cNvPr id="7229" name="pingbian"/>
        <xdr:cNvSpPr>
          <a:spLocks noChangeArrowheads="1"/>
        </xdr:cNvSpPr>
      </xdr:nvSpPr>
      <xdr:spPr bwMode="auto">
        <a:xfrm>
          <a:off x="9324974" y="3771899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171449</xdr:colOff>
      <xdr:row>18</xdr:row>
      <xdr:rowOff>38099</xdr:rowOff>
    </xdr:from>
    <xdr:to>
      <xdr:col>16</xdr:col>
      <xdr:colOff>243449</xdr:colOff>
      <xdr:row>18</xdr:row>
      <xdr:rowOff>110099</xdr:rowOff>
    </xdr:to>
    <xdr:sp macro="[0]!'thisworkbook.user_click &quot;guiyang&quot;'" textlink="">
      <xdr:nvSpPr>
        <xdr:cNvPr id="7230" name="guiyang"/>
        <xdr:cNvSpPr>
          <a:spLocks noChangeArrowheads="1"/>
        </xdr:cNvSpPr>
      </xdr:nvSpPr>
      <xdr:spPr bwMode="auto">
        <a:xfrm>
          <a:off x="9620249" y="3428999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333375</xdr:colOff>
      <xdr:row>20</xdr:row>
      <xdr:rowOff>28574</xdr:rowOff>
    </xdr:from>
    <xdr:to>
      <xdr:col>16</xdr:col>
      <xdr:colOff>405375</xdr:colOff>
      <xdr:row>20</xdr:row>
      <xdr:rowOff>100574</xdr:rowOff>
    </xdr:to>
    <xdr:sp macro="[0]!'thisworkbook.user_click &quot;nanning&quot;'" textlink="">
      <xdr:nvSpPr>
        <xdr:cNvPr id="7231" name="nanning"/>
        <xdr:cNvSpPr>
          <a:spLocks noChangeArrowheads="1"/>
        </xdr:cNvSpPr>
      </xdr:nvSpPr>
      <xdr:spPr bwMode="auto">
        <a:xfrm>
          <a:off x="9782175" y="3781424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533399</xdr:colOff>
      <xdr:row>18</xdr:row>
      <xdr:rowOff>161924</xdr:rowOff>
    </xdr:from>
    <xdr:to>
      <xdr:col>16</xdr:col>
      <xdr:colOff>605399</xdr:colOff>
      <xdr:row>19</xdr:row>
      <xdr:rowOff>52949</xdr:rowOff>
    </xdr:to>
    <xdr:sp macro="[0]!'thisworkbook.user_click &quot;guilin&quot;'" textlink="">
      <xdr:nvSpPr>
        <xdr:cNvPr id="7232" name="guilin"/>
        <xdr:cNvSpPr>
          <a:spLocks noChangeArrowheads="1"/>
        </xdr:cNvSpPr>
      </xdr:nvSpPr>
      <xdr:spPr bwMode="auto">
        <a:xfrm>
          <a:off x="9982199" y="3552824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457200</xdr:colOff>
      <xdr:row>17</xdr:row>
      <xdr:rowOff>133350</xdr:rowOff>
    </xdr:from>
    <xdr:to>
      <xdr:col>16</xdr:col>
      <xdr:colOff>529200</xdr:colOff>
      <xdr:row>18</xdr:row>
      <xdr:rowOff>24375</xdr:rowOff>
    </xdr:to>
    <xdr:sp macro="[0]!'thisworkbook.user_click &quot;zhijiang&quot;'" textlink="">
      <xdr:nvSpPr>
        <xdr:cNvPr id="7233" name="zhijiang"/>
        <xdr:cNvSpPr>
          <a:spLocks noChangeArrowheads="1"/>
        </xdr:cNvSpPr>
      </xdr:nvSpPr>
      <xdr:spPr bwMode="auto">
        <a:xfrm>
          <a:off x="9906000" y="3343275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295274</xdr:colOff>
      <xdr:row>18</xdr:row>
      <xdr:rowOff>104774</xdr:rowOff>
    </xdr:from>
    <xdr:to>
      <xdr:col>17</xdr:col>
      <xdr:colOff>367274</xdr:colOff>
      <xdr:row>18</xdr:row>
      <xdr:rowOff>176774</xdr:rowOff>
    </xdr:to>
    <xdr:sp macro="[0]!'thisworkbook.user_click &quot;ganzhou&quot;'" textlink="">
      <xdr:nvSpPr>
        <xdr:cNvPr id="7234" name="ganzhou"/>
        <xdr:cNvSpPr>
          <a:spLocks noChangeArrowheads="1"/>
        </xdr:cNvSpPr>
      </xdr:nvSpPr>
      <xdr:spPr bwMode="auto">
        <a:xfrm>
          <a:off x="10429874" y="3495674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380999</xdr:colOff>
      <xdr:row>17</xdr:row>
      <xdr:rowOff>28574</xdr:rowOff>
    </xdr:from>
    <xdr:to>
      <xdr:col>17</xdr:col>
      <xdr:colOff>452999</xdr:colOff>
      <xdr:row>17</xdr:row>
      <xdr:rowOff>100574</xdr:rowOff>
    </xdr:to>
    <xdr:sp macro="[0]!'thisworkbook.user_click &quot;nanchang&quot;'" textlink="">
      <xdr:nvSpPr>
        <xdr:cNvPr id="7235" name="nanchang"/>
        <xdr:cNvSpPr>
          <a:spLocks noChangeArrowheads="1"/>
        </xdr:cNvSpPr>
      </xdr:nvSpPr>
      <xdr:spPr bwMode="auto">
        <a:xfrm>
          <a:off x="10515599" y="3238499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19</xdr:row>
      <xdr:rowOff>47625</xdr:rowOff>
    </xdr:from>
    <xdr:to>
      <xdr:col>17</xdr:col>
      <xdr:colOff>662550</xdr:colOff>
      <xdr:row>19</xdr:row>
      <xdr:rowOff>119625</xdr:rowOff>
    </xdr:to>
    <xdr:sp macro="[0]!'thisworkbook.user_click &quot;xiamen&quot;'" textlink="">
      <xdr:nvSpPr>
        <xdr:cNvPr id="7236" name="xiamen"/>
        <xdr:cNvSpPr>
          <a:spLocks noChangeArrowheads="1"/>
        </xdr:cNvSpPr>
      </xdr:nvSpPr>
      <xdr:spPr bwMode="auto">
        <a:xfrm>
          <a:off x="10725150" y="3619500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447675</xdr:colOff>
      <xdr:row>19</xdr:row>
      <xdr:rowOff>152399</xdr:rowOff>
    </xdr:from>
    <xdr:to>
      <xdr:col>17</xdr:col>
      <xdr:colOff>519675</xdr:colOff>
      <xdr:row>20</xdr:row>
      <xdr:rowOff>43424</xdr:rowOff>
    </xdr:to>
    <xdr:sp macro="[0]!'thisworkbook.user_click &quot;shantou&quot;'" textlink="">
      <xdr:nvSpPr>
        <xdr:cNvPr id="7237" name="shantou"/>
        <xdr:cNvSpPr>
          <a:spLocks noChangeArrowheads="1"/>
        </xdr:cNvSpPr>
      </xdr:nvSpPr>
      <xdr:spPr bwMode="auto">
        <a:xfrm>
          <a:off x="10582275" y="3724274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133349</xdr:colOff>
      <xdr:row>20</xdr:row>
      <xdr:rowOff>9524</xdr:rowOff>
    </xdr:from>
    <xdr:to>
      <xdr:col>17</xdr:col>
      <xdr:colOff>205349</xdr:colOff>
      <xdr:row>20</xdr:row>
      <xdr:rowOff>81524</xdr:rowOff>
    </xdr:to>
    <xdr:sp macro="[0]!'thisworkbook.user_click &quot;guangzhou&quot;'" textlink="">
      <xdr:nvSpPr>
        <xdr:cNvPr id="7238" name="guangzhou"/>
        <xdr:cNvSpPr>
          <a:spLocks noChangeArrowheads="1"/>
        </xdr:cNvSpPr>
      </xdr:nvSpPr>
      <xdr:spPr bwMode="auto">
        <a:xfrm>
          <a:off x="10267949" y="3762374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142874</xdr:colOff>
      <xdr:row>20</xdr:row>
      <xdr:rowOff>95249</xdr:rowOff>
    </xdr:from>
    <xdr:to>
      <xdr:col>17</xdr:col>
      <xdr:colOff>214874</xdr:colOff>
      <xdr:row>20</xdr:row>
      <xdr:rowOff>167249</xdr:rowOff>
    </xdr:to>
    <xdr:sp macro="[0]!'thisworkbook.user_click &quot;aomen&quot;'" textlink="">
      <xdr:nvSpPr>
        <xdr:cNvPr id="7239" name="aomen"/>
        <xdr:cNvSpPr>
          <a:spLocks noChangeArrowheads="1"/>
        </xdr:cNvSpPr>
      </xdr:nvSpPr>
      <xdr:spPr bwMode="auto">
        <a:xfrm>
          <a:off x="10277474" y="3848099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209550</xdr:colOff>
      <xdr:row>20</xdr:row>
      <xdr:rowOff>57149</xdr:rowOff>
    </xdr:from>
    <xdr:to>
      <xdr:col>17</xdr:col>
      <xdr:colOff>281550</xdr:colOff>
      <xdr:row>20</xdr:row>
      <xdr:rowOff>129149</xdr:rowOff>
    </xdr:to>
    <xdr:sp macro="[0]!'thisworkbook.user_click &quot;xianggang&quot;'" textlink="">
      <xdr:nvSpPr>
        <xdr:cNvPr id="7240" name="xianggang"/>
        <xdr:cNvSpPr>
          <a:spLocks noChangeArrowheads="1"/>
        </xdr:cNvSpPr>
      </xdr:nvSpPr>
      <xdr:spPr bwMode="auto">
        <a:xfrm>
          <a:off x="10344150" y="3809999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428625</xdr:colOff>
      <xdr:row>22</xdr:row>
      <xdr:rowOff>123824</xdr:rowOff>
    </xdr:from>
    <xdr:to>
      <xdr:col>16</xdr:col>
      <xdr:colOff>500625</xdr:colOff>
      <xdr:row>23</xdr:row>
      <xdr:rowOff>5324</xdr:rowOff>
    </xdr:to>
    <xdr:sp macro="[0]!'thisworkbook.user_click &quot;sanya&quot;'" textlink="">
      <xdr:nvSpPr>
        <xdr:cNvPr id="7242" name="sanya"/>
        <xdr:cNvSpPr>
          <a:spLocks noChangeArrowheads="1"/>
        </xdr:cNvSpPr>
      </xdr:nvSpPr>
      <xdr:spPr bwMode="auto">
        <a:xfrm>
          <a:off x="9877425" y="4238624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447675</xdr:colOff>
      <xdr:row>21</xdr:row>
      <xdr:rowOff>57149</xdr:rowOff>
    </xdr:from>
    <xdr:to>
      <xdr:col>17</xdr:col>
      <xdr:colOff>519675</xdr:colOff>
      <xdr:row>21</xdr:row>
      <xdr:rowOff>129149</xdr:rowOff>
    </xdr:to>
    <xdr:sp macro="[0]!'thisworkbook.user_click &quot;dongsha&quot;'" textlink="">
      <xdr:nvSpPr>
        <xdr:cNvPr id="7243" name="dongsha"/>
        <xdr:cNvSpPr>
          <a:spLocks noChangeArrowheads="1"/>
        </xdr:cNvSpPr>
      </xdr:nvSpPr>
      <xdr:spPr bwMode="auto">
        <a:xfrm>
          <a:off x="10582275" y="3990974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114300</xdr:colOff>
      <xdr:row>20</xdr:row>
      <xdr:rowOff>47625</xdr:rowOff>
    </xdr:from>
    <xdr:to>
      <xdr:col>18</xdr:col>
      <xdr:colOff>186300</xdr:colOff>
      <xdr:row>20</xdr:row>
      <xdr:rowOff>119625</xdr:rowOff>
    </xdr:to>
    <xdr:sp macro="[0]!'thisworkbook.user_click &quot;gaoxiong&quot;'" textlink="">
      <xdr:nvSpPr>
        <xdr:cNvPr id="7244" name="gaoxiong"/>
        <xdr:cNvSpPr>
          <a:spLocks noChangeArrowheads="1"/>
        </xdr:cNvSpPr>
      </xdr:nvSpPr>
      <xdr:spPr bwMode="auto">
        <a:xfrm>
          <a:off x="10934700" y="3800475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247650</xdr:colOff>
      <xdr:row>19</xdr:row>
      <xdr:rowOff>114299</xdr:rowOff>
    </xdr:from>
    <xdr:to>
      <xdr:col>18</xdr:col>
      <xdr:colOff>319650</xdr:colOff>
      <xdr:row>20</xdr:row>
      <xdr:rowOff>5324</xdr:rowOff>
    </xdr:to>
    <xdr:sp macro="[0]!'thisworkbook.user_click &quot;hualian&quot;'" textlink="">
      <xdr:nvSpPr>
        <xdr:cNvPr id="7245" name="hualian"/>
        <xdr:cNvSpPr>
          <a:spLocks noChangeArrowheads="1"/>
        </xdr:cNvSpPr>
      </xdr:nvSpPr>
      <xdr:spPr bwMode="auto">
        <a:xfrm>
          <a:off x="11068050" y="3686174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638174</xdr:colOff>
      <xdr:row>11</xdr:row>
      <xdr:rowOff>57150</xdr:rowOff>
    </xdr:from>
    <xdr:to>
      <xdr:col>12</xdr:col>
      <xdr:colOff>24374</xdr:colOff>
      <xdr:row>11</xdr:row>
      <xdr:rowOff>129150</xdr:rowOff>
    </xdr:to>
    <xdr:sp macro="[0]!'thisworkbook.user_click &quot;kashi&quot;'" textlink="">
      <xdr:nvSpPr>
        <xdr:cNvPr id="7261" name="kashi"/>
        <xdr:cNvSpPr>
          <a:spLocks noChangeArrowheads="1"/>
        </xdr:cNvSpPr>
      </xdr:nvSpPr>
      <xdr:spPr bwMode="auto">
        <a:xfrm>
          <a:off x="6657974" y="2181225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228600</xdr:colOff>
      <xdr:row>18</xdr:row>
      <xdr:rowOff>171449</xdr:rowOff>
    </xdr:from>
    <xdr:to>
      <xdr:col>18</xdr:col>
      <xdr:colOff>300600</xdr:colOff>
      <xdr:row>19</xdr:row>
      <xdr:rowOff>62474</xdr:rowOff>
    </xdr:to>
    <xdr:sp macro="[0]!'thisworkbook.user_click &quot;taibei&quot;'" textlink="">
      <xdr:nvSpPr>
        <xdr:cNvPr id="7262" name="taibei"/>
        <xdr:cNvSpPr>
          <a:spLocks noChangeArrowheads="1"/>
        </xdr:cNvSpPr>
      </xdr:nvSpPr>
      <xdr:spPr bwMode="auto">
        <a:xfrm>
          <a:off x="11049000" y="3562349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523874</xdr:colOff>
      <xdr:row>21</xdr:row>
      <xdr:rowOff>123825</xdr:rowOff>
    </xdr:from>
    <xdr:to>
      <xdr:col>16</xdr:col>
      <xdr:colOff>595874</xdr:colOff>
      <xdr:row>22</xdr:row>
      <xdr:rowOff>14850</xdr:rowOff>
    </xdr:to>
    <xdr:sp macro="[0]!'thisworkbook.user_click &quot;haikou&quot;'" textlink="">
      <xdr:nvSpPr>
        <xdr:cNvPr id="7263" name="haikou"/>
        <xdr:cNvSpPr>
          <a:spLocks noChangeArrowheads="1"/>
        </xdr:cNvSpPr>
      </xdr:nvSpPr>
      <xdr:spPr bwMode="auto">
        <a:xfrm>
          <a:off x="9972674" y="4057650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323850</xdr:colOff>
      <xdr:row>1</xdr:row>
      <xdr:rowOff>85725</xdr:rowOff>
    </xdr:from>
    <xdr:to>
      <xdr:col>19</xdr:col>
      <xdr:colOff>676275</xdr:colOff>
      <xdr:row>23</xdr:row>
      <xdr:rowOff>171450</xdr:rowOff>
    </xdr:to>
    <xdr:sp macro="" textlink="">
      <xdr:nvSpPr>
        <xdr:cNvPr id="7278" name="Rectangle 110"/>
        <xdr:cNvSpPr>
          <a:spLocks noChangeArrowheads="1"/>
        </xdr:cNvSpPr>
      </xdr:nvSpPr>
      <xdr:spPr bwMode="auto">
        <a:xfrm>
          <a:off x="6343650" y="276225"/>
          <a:ext cx="5838825" cy="4200525"/>
        </a:xfrm>
        <a:prstGeom prst="rect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342900</xdr:colOff>
      <xdr:row>1</xdr:row>
      <xdr:rowOff>104775</xdr:rowOff>
    </xdr:from>
    <xdr:to>
      <xdr:col>19</xdr:col>
      <xdr:colOff>647700</xdr:colOff>
      <xdr:row>23</xdr:row>
      <xdr:rowOff>142875</xdr:rowOff>
    </xdr:to>
    <xdr:sp macro="" textlink="">
      <xdr:nvSpPr>
        <xdr:cNvPr id="7279" name="Rectangle 111"/>
        <xdr:cNvSpPr>
          <a:spLocks noChangeArrowheads="1"/>
        </xdr:cNvSpPr>
      </xdr:nvSpPr>
      <xdr:spPr bwMode="auto">
        <a:xfrm>
          <a:off x="6362700" y="295275"/>
          <a:ext cx="5791200" cy="41529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57150</xdr:colOff>
      <xdr:row>0</xdr:row>
      <xdr:rowOff>57150</xdr:rowOff>
    </xdr:from>
    <xdr:to>
      <xdr:col>10</xdr:col>
      <xdr:colOff>171450</xdr:colOff>
      <xdr:row>24</xdr:row>
      <xdr:rowOff>133350</xdr:rowOff>
    </xdr:to>
    <xdr:sp macro="" textlink="">
      <xdr:nvSpPr>
        <xdr:cNvPr id="7282" name="Rectangle 114"/>
        <xdr:cNvSpPr>
          <a:spLocks noChangeArrowheads="1"/>
        </xdr:cNvSpPr>
      </xdr:nvSpPr>
      <xdr:spPr bwMode="auto">
        <a:xfrm>
          <a:off x="57150" y="57150"/>
          <a:ext cx="5848350" cy="4562475"/>
        </a:xfrm>
        <a:prstGeom prst="rect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FF00" mc:Ignorable="a14" a14:legacySpreadsheetColorIndex="1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66675</xdr:colOff>
      <xdr:row>0</xdr:row>
      <xdr:rowOff>66675</xdr:rowOff>
    </xdr:from>
    <xdr:to>
      <xdr:col>10</xdr:col>
      <xdr:colOff>152400</xdr:colOff>
      <xdr:row>24</xdr:row>
      <xdr:rowOff>123825</xdr:rowOff>
    </xdr:to>
    <xdr:sp macro="" textlink="">
      <xdr:nvSpPr>
        <xdr:cNvPr id="7283" name="Rectangle 115"/>
        <xdr:cNvSpPr>
          <a:spLocks noChangeArrowheads="1"/>
        </xdr:cNvSpPr>
      </xdr:nvSpPr>
      <xdr:spPr bwMode="auto">
        <a:xfrm>
          <a:off x="66675" y="66675"/>
          <a:ext cx="5819775" cy="4543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72259</xdr:colOff>
      <xdr:row>1</xdr:row>
      <xdr:rowOff>2299</xdr:rowOff>
    </xdr:from>
    <xdr:to>
      <xdr:col>10</xdr:col>
      <xdr:colOff>46312</xdr:colOff>
      <xdr:row>20</xdr:row>
      <xdr:rowOff>154699</xdr:rowOff>
    </xdr:to>
    <xdr:graphicFrame macro="">
      <xdr:nvGraphicFramePr>
        <xdr:cNvPr id="2" name="图表 8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561975</xdr:colOff>
          <xdr:row>21</xdr:row>
          <xdr:rowOff>28575</xdr:rowOff>
        </xdr:from>
        <xdr:to>
          <xdr:col>8</xdr:col>
          <xdr:colOff>85725</xdr:colOff>
          <xdr:row>22</xdr:row>
          <xdr:rowOff>76201</xdr:rowOff>
        </xdr:to>
        <xdr:sp macro="" textlink="">
          <xdr:nvSpPr>
            <xdr:cNvPr id="10241" name="CommandButton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57150</xdr:colOff>
      <xdr:row>0</xdr:row>
      <xdr:rowOff>57150</xdr:rowOff>
    </xdr:from>
    <xdr:to>
      <xdr:col>10</xdr:col>
      <xdr:colOff>171450</xdr:colOff>
      <xdr:row>22</xdr:row>
      <xdr:rowOff>133350</xdr:rowOff>
    </xdr:to>
    <xdr:sp macro="" textlink="">
      <xdr:nvSpPr>
        <xdr:cNvPr id="82" name="Rectangle 114"/>
        <xdr:cNvSpPr>
          <a:spLocks noChangeArrowheads="1"/>
        </xdr:cNvSpPr>
      </xdr:nvSpPr>
      <xdr:spPr bwMode="auto">
        <a:xfrm>
          <a:off x="57150" y="57150"/>
          <a:ext cx="6372225" cy="4562475"/>
        </a:xfrm>
        <a:prstGeom prst="rect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FF00" mc:Ignorable="a14" a14:legacySpreadsheetColorIndex="1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66675</xdr:colOff>
      <xdr:row>0</xdr:row>
      <xdr:rowOff>66675</xdr:rowOff>
    </xdr:from>
    <xdr:to>
      <xdr:col>10</xdr:col>
      <xdr:colOff>152400</xdr:colOff>
      <xdr:row>22</xdr:row>
      <xdr:rowOff>123825</xdr:rowOff>
    </xdr:to>
    <xdr:sp macro="" textlink="">
      <xdr:nvSpPr>
        <xdr:cNvPr id="83" name="Rectangle 115"/>
        <xdr:cNvSpPr>
          <a:spLocks noChangeArrowheads="1"/>
        </xdr:cNvSpPr>
      </xdr:nvSpPr>
      <xdr:spPr bwMode="auto">
        <a:xfrm>
          <a:off x="66675" y="66675"/>
          <a:ext cx="6343650" cy="4543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10</xdr:col>
      <xdr:colOff>0</xdr:colOff>
      <xdr:row>22</xdr:row>
      <xdr:rowOff>161925</xdr:rowOff>
    </xdr:to>
    <xdr:graphicFrame macro="">
      <xdr:nvGraphicFramePr>
        <xdr:cNvPr id="1025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11</xdr:col>
      <xdr:colOff>0</xdr:colOff>
      <xdr:row>3</xdr:row>
      <xdr:rowOff>0</xdr:rowOff>
    </xdr:from>
    <xdr:to>
      <xdr:col>16</xdr:col>
      <xdr:colOff>9525</xdr:colOff>
      <xdr:row>23</xdr:row>
      <xdr:rowOff>0</xdr:rowOff>
    </xdr:to>
    <xdr:graphicFrame macro="">
      <xdr:nvGraphicFramePr>
        <xdr:cNvPr id="1068" name="图表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561975</xdr:colOff>
          <xdr:row>23</xdr:row>
          <xdr:rowOff>9525</xdr:rowOff>
        </xdr:from>
        <xdr:to>
          <xdr:col>8</xdr:col>
          <xdr:colOff>85725</xdr:colOff>
          <xdr:row>24</xdr:row>
          <xdr:rowOff>95250</xdr:rowOff>
        </xdr:to>
        <xdr:sp macro="" textlink="">
          <xdr:nvSpPr>
            <xdr:cNvPr id="1071" name="CommandButton1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23</xdr:row>
          <xdr:rowOff>19050</xdr:rowOff>
        </xdr:from>
        <xdr:to>
          <xdr:col>14</xdr:col>
          <xdr:colOff>209550</xdr:colOff>
          <xdr:row>24</xdr:row>
          <xdr:rowOff>104775</xdr:rowOff>
        </xdr:to>
        <xdr:sp macro="" textlink="">
          <xdr:nvSpPr>
            <xdr:cNvPr id="1072" name="CommandButton2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3.emf"/><Relationship Id="rId4" Type="http://schemas.openxmlformats.org/officeDocument/2006/relationships/control" Target="../activeX/activeX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emf"/><Relationship Id="rId3" Type="http://schemas.openxmlformats.org/officeDocument/2006/relationships/drawing" Target="../drawings/drawing3.xml"/><Relationship Id="rId7" Type="http://schemas.openxmlformats.org/officeDocument/2006/relationships/control" Target="../activeX/activeX4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4.emf"/><Relationship Id="rId5" Type="http://schemas.openxmlformats.org/officeDocument/2006/relationships/control" Target="../activeX/activeX3.xm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BH239"/>
  <sheetViews>
    <sheetView zoomScale="130" zoomScaleNormal="130" workbookViewId="0">
      <selection activeCell="C12" sqref="C12:D23"/>
    </sheetView>
  </sheetViews>
  <sheetFormatPr defaultRowHeight="14.25" x14ac:dyDescent="0.15"/>
  <cols>
    <col min="1" max="1" width="2.75" style="90" customWidth="1"/>
    <col min="2" max="2" width="16.125" style="11" bestFit="1" customWidth="1"/>
    <col min="5" max="5" width="0.25" customWidth="1"/>
    <col min="11" max="11" width="3.75" style="14" customWidth="1"/>
    <col min="12" max="15" width="9" style="14"/>
    <col min="16" max="19" width="9" style="16"/>
    <col min="20" max="53" width="9" style="13"/>
    <col min="54" max="60" width="9" style="12"/>
  </cols>
  <sheetData>
    <row r="1" spans="1:19" ht="15" thickBot="1" x14ac:dyDescent="0.2">
      <c r="A1" s="88" t="s">
        <v>365</v>
      </c>
      <c r="B1" s="23"/>
      <c r="C1" s="22"/>
      <c r="D1" s="22"/>
      <c r="E1" s="22"/>
      <c r="F1" s="22"/>
      <c r="G1" s="22"/>
      <c r="H1" s="22"/>
      <c r="I1" s="22"/>
      <c r="J1" s="22"/>
      <c r="K1" s="7"/>
    </row>
    <row r="2" spans="1:19" ht="19.5" thickBot="1" x14ac:dyDescent="0.2">
      <c r="A2" s="89" t="str">
        <f>VLOOKUP(A1,A34:B151,2,FALSE)</f>
        <v>西宁</v>
      </c>
      <c r="B2" s="121" t="s">
        <v>349</v>
      </c>
      <c r="C2" s="122"/>
      <c r="D2" s="122"/>
      <c r="E2" s="122"/>
      <c r="F2" s="122"/>
      <c r="G2" s="122"/>
      <c r="H2" s="122"/>
      <c r="I2" s="122"/>
      <c r="J2" s="123"/>
      <c r="K2" s="7"/>
    </row>
    <row r="3" spans="1:19" ht="17.25" thickBot="1" x14ac:dyDescent="0.2">
      <c r="A3" s="88"/>
      <c r="B3" s="124" t="s">
        <v>88</v>
      </c>
      <c r="C3" s="125"/>
      <c r="D3" s="126"/>
      <c r="E3" s="103"/>
      <c r="F3" s="127" t="str">
        <f>C5</f>
        <v>西宁</v>
      </c>
      <c r="G3" s="128"/>
      <c r="H3" s="128"/>
      <c r="I3" s="128"/>
      <c r="J3" s="129"/>
      <c r="K3" s="7"/>
    </row>
    <row r="4" spans="1:19" x14ac:dyDescent="0.15">
      <c r="A4" s="88"/>
      <c r="B4" s="104" t="s">
        <v>293</v>
      </c>
      <c r="C4" s="130" t="s">
        <v>258</v>
      </c>
      <c r="D4" s="131"/>
      <c r="E4" s="24"/>
      <c r="F4" s="25"/>
      <c r="G4" s="25"/>
      <c r="H4" s="25"/>
      <c r="I4" s="25"/>
      <c r="J4" s="26"/>
      <c r="K4" s="7"/>
    </row>
    <row r="5" spans="1:19" ht="16.5" x14ac:dyDescent="0.15">
      <c r="A5" s="88"/>
      <c r="B5" s="105" t="s">
        <v>294</v>
      </c>
      <c r="C5" s="138" t="s">
        <v>366</v>
      </c>
      <c r="D5" s="139"/>
      <c r="E5" s="24"/>
      <c r="F5" s="25"/>
      <c r="G5" s="25"/>
      <c r="H5" s="25"/>
      <c r="I5" s="25"/>
      <c r="J5" s="26"/>
      <c r="K5" s="7"/>
      <c r="Q5" s="133"/>
      <c r="R5" s="133"/>
      <c r="S5" s="133"/>
    </row>
    <row r="6" spans="1:19" x14ac:dyDescent="0.15">
      <c r="A6" s="88"/>
      <c r="B6" s="106" t="s">
        <v>298</v>
      </c>
      <c r="C6" s="140" t="str">
        <f ca="1">INDEX(INDIRECT($C$4&amp;"数据!b5:b1111"),MATCH($C$5,INDIRECT($C$4&amp;"数据!a5:a1111"),0))</f>
        <v>暂无数据，用兰州数据</v>
      </c>
      <c r="D6" s="141"/>
      <c r="E6" s="24"/>
      <c r="F6" s="25"/>
      <c r="G6" s="25"/>
      <c r="H6" s="25"/>
      <c r="I6" s="25"/>
      <c r="J6" s="26"/>
      <c r="K6" s="7"/>
      <c r="Q6" s="18"/>
      <c r="R6" s="134"/>
      <c r="S6" s="134"/>
    </row>
    <row r="7" spans="1:19" x14ac:dyDescent="0.15">
      <c r="A7" s="88"/>
      <c r="B7" s="105" t="s">
        <v>288</v>
      </c>
      <c r="C7" s="142" t="str">
        <f ca="1">INDEX(INDIRECT($C$4&amp;"数据!c5:c1111"),MATCH($C$5,INDIRECT($C$4&amp;"数据!a5:a1111"),0))</f>
        <v>36.1ºN，103.9ºE，海拔1517m</v>
      </c>
      <c r="D7" s="143"/>
      <c r="E7" s="24"/>
      <c r="F7" s="25"/>
      <c r="G7" s="25"/>
      <c r="H7" s="25"/>
      <c r="I7" s="25"/>
      <c r="J7" s="26"/>
      <c r="K7" s="7"/>
      <c r="Q7" s="18"/>
      <c r="R7" s="134"/>
      <c r="S7" s="135"/>
    </row>
    <row r="8" spans="1:19" x14ac:dyDescent="0.15">
      <c r="A8" s="88"/>
      <c r="B8" s="144"/>
      <c r="C8" s="145"/>
      <c r="D8" s="146"/>
      <c r="E8" s="24"/>
      <c r="F8" s="25"/>
      <c r="G8" s="25"/>
      <c r="H8" s="25"/>
      <c r="I8" s="25"/>
      <c r="J8" s="26"/>
      <c r="K8" s="7"/>
      <c r="Q8" s="18"/>
      <c r="R8" s="136"/>
      <c r="S8" s="136"/>
    </row>
    <row r="9" spans="1:19" x14ac:dyDescent="0.15">
      <c r="A9" s="88"/>
      <c r="B9" s="118" t="str">
        <f>$C$5</f>
        <v>西宁</v>
      </c>
      <c r="C9" s="119"/>
      <c r="D9" s="120"/>
      <c r="E9" s="24"/>
      <c r="F9" s="25"/>
      <c r="G9" s="25"/>
      <c r="H9" s="25"/>
      <c r="I9" s="25"/>
      <c r="J9" s="26"/>
      <c r="K9" s="7"/>
      <c r="Q9" s="18"/>
      <c r="R9" s="137"/>
      <c r="S9" s="137"/>
    </row>
    <row r="10" spans="1:19" x14ac:dyDescent="0.15">
      <c r="A10" s="88"/>
      <c r="B10" s="118" t="str">
        <f ca="1">"（"&amp;$B$7&amp;"："&amp;$C$7&amp;"）"</f>
        <v>（位置：36.1ºN，103.9ºE，海拔1517m）</v>
      </c>
      <c r="C10" s="119"/>
      <c r="D10" s="120"/>
      <c r="E10" s="24"/>
      <c r="F10" s="25"/>
      <c r="G10" s="25"/>
      <c r="H10" s="25"/>
      <c r="I10" s="25"/>
      <c r="J10" s="26"/>
      <c r="K10" s="7"/>
      <c r="Q10" s="136"/>
      <c r="R10" s="136"/>
      <c r="S10" s="136"/>
    </row>
    <row r="11" spans="1:19" ht="13.5" customHeight="1" x14ac:dyDescent="0.15">
      <c r="A11" s="88"/>
      <c r="B11" s="8" t="s">
        <v>142</v>
      </c>
      <c r="C11" s="3" t="s">
        <v>94</v>
      </c>
      <c r="D11" s="4" t="s">
        <v>95</v>
      </c>
      <c r="E11" s="24"/>
      <c r="F11" s="25"/>
      <c r="G11" s="25"/>
      <c r="H11" s="25"/>
      <c r="I11" s="25"/>
      <c r="J11" s="26"/>
      <c r="K11" s="7"/>
      <c r="Q11" s="132"/>
      <c r="R11" s="132"/>
      <c r="S11" s="132"/>
    </row>
    <row r="12" spans="1:19" x14ac:dyDescent="0.15">
      <c r="A12" s="88"/>
      <c r="B12" s="8">
        <v>1</v>
      </c>
      <c r="C12" s="3">
        <f ca="1">INDEX(INDIRECT($C$4&amp;"数据!d5:d1111"),MATCH($C$5,INDIRECT($C$4&amp;"数据!a5:a111"),0))</f>
        <v>-6.1</v>
      </c>
      <c r="D12" s="4">
        <f ca="1">INDEX(INDIRECT($C$4&amp;"数据!p5:p1111"),MATCH($C$5,INDIRECT($C$4&amp;"数据!a5:a1111"),0))</f>
        <v>1.1000000000000001</v>
      </c>
      <c r="E12" s="24"/>
      <c r="F12" s="25"/>
      <c r="G12" s="25"/>
      <c r="H12" s="25"/>
      <c r="I12" s="25"/>
      <c r="J12" s="26"/>
      <c r="K12" s="7"/>
      <c r="Q12" s="132"/>
      <c r="R12" s="132"/>
      <c r="S12" s="132"/>
    </row>
    <row r="13" spans="1:19" x14ac:dyDescent="0.15">
      <c r="A13" s="88"/>
      <c r="B13" s="8"/>
      <c r="C13" s="3">
        <f ca="1">INDEX(INDIRECT($C$4&amp;"数据!e5:e1111"),MATCH($C$5,INDIRECT($C$4&amp;"数据!a5:a111"),0))</f>
        <v>-2</v>
      </c>
      <c r="D13" s="4">
        <f ca="1">INDEX(INDIRECT($C$4&amp;"数据!q5:q1111"),MATCH($C$5,INDIRECT($C$4&amp;"数据!a5:a1111"),0))</f>
        <v>2.4</v>
      </c>
      <c r="E13" s="24"/>
      <c r="F13" s="25"/>
      <c r="G13" s="25"/>
      <c r="H13" s="25"/>
      <c r="I13" s="25"/>
      <c r="J13" s="26"/>
      <c r="K13" s="7"/>
      <c r="Q13" s="19"/>
      <c r="R13" s="19"/>
      <c r="S13" s="19"/>
    </row>
    <row r="14" spans="1:19" x14ac:dyDescent="0.15">
      <c r="A14" s="88"/>
      <c r="B14" s="8"/>
      <c r="C14" s="3">
        <f ca="1">INDEX(INDIRECT($C$4&amp;"数据!f5:f1111"),MATCH($C$5,INDIRECT($C$4&amp;"数据!a5:a111"),0))</f>
        <v>5</v>
      </c>
      <c r="D14" s="4">
        <f ca="1">INDEX(INDIRECT($C$4&amp;"数据!r5:r1111"),MATCH($C$5,INDIRECT($C$4&amp;"数据!a5:a1111"),0))</f>
        <v>8.9</v>
      </c>
      <c r="E14" s="24"/>
      <c r="F14" s="25"/>
      <c r="G14" s="25"/>
      <c r="H14" s="25"/>
      <c r="I14" s="25"/>
      <c r="J14" s="26"/>
      <c r="K14" s="7"/>
      <c r="Q14" s="19"/>
      <c r="R14" s="19"/>
      <c r="S14" s="19"/>
    </row>
    <row r="15" spans="1:19" x14ac:dyDescent="0.15">
      <c r="A15" s="88"/>
      <c r="B15" s="8">
        <v>4</v>
      </c>
      <c r="C15" s="3">
        <f ca="1">INDEX(INDIRECT($C$4&amp;"数据!g5:g1111"),MATCH($C$5,INDIRECT($C$4&amp;"数据!a5:a111"),0))</f>
        <v>11.7</v>
      </c>
      <c r="D15" s="4">
        <f ca="1">INDEX(INDIRECT($C$4&amp;"数据!s5:s1111"),MATCH($C$5,INDIRECT($C$4&amp;"数据!a5:a1111"),0))</f>
        <v>19.100000000000001</v>
      </c>
      <c r="E15" s="24"/>
      <c r="F15" s="25"/>
      <c r="G15" s="25"/>
      <c r="H15" s="25"/>
      <c r="I15" s="25"/>
      <c r="J15" s="26"/>
      <c r="K15" s="7"/>
      <c r="Q15" s="19"/>
      <c r="R15" s="19"/>
      <c r="S15" s="19"/>
    </row>
    <row r="16" spans="1:19" x14ac:dyDescent="0.15">
      <c r="A16" s="88"/>
      <c r="B16" s="8"/>
      <c r="C16" s="3">
        <f ca="1">INDEX(INDIRECT($C$4&amp;"数据!h5:h1111"),MATCH($C$5,INDIRECT($C$4&amp;"数据!a5:a111"),0))</f>
        <v>16.8</v>
      </c>
      <c r="D16" s="4">
        <f ca="1">INDEX(INDIRECT($C$4&amp;"数据!t5:t1111"),MATCH($C$5,INDIRECT($C$4&amp;"数据!a5:a1111"),0))</f>
        <v>38.200000000000003</v>
      </c>
      <c r="E16" s="24"/>
      <c r="F16" s="25"/>
      <c r="G16" s="25"/>
      <c r="H16" s="25"/>
      <c r="I16" s="25"/>
      <c r="J16" s="26"/>
      <c r="K16" s="7"/>
      <c r="Q16" s="19"/>
      <c r="R16" s="19"/>
      <c r="S16" s="19"/>
    </row>
    <row r="17" spans="1:60" x14ac:dyDescent="0.15">
      <c r="A17" s="88"/>
      <c r="B17" s="8"/>
      <c r="C17" s="3">
        <f ca="1">INDEX(INDIRECT($C$4&amp;"数据!i5:i1111"),MATCH($C$5,INDIRECT($C$4&amp;"数据!a5:a111"),0))</f>
        <v>20.100000000000001</v>
      </c>
      <c r="D17" s="4">
        <f ca="1">INDEX(INDIRECT($C$4&amp;"数据!u5:u1111"),MATCH($C$5,INDIRECT($C$4&amp;"数据!a5:a1111"),0))</f>
        <v>36.799999999999997</v>
      </c>
      <c r="E17" s="24"/>
      <c r="F17" s="25"/>
      <c r="G17" s="25"/>
      <c r="H17" s="25"/>
      <c r="I17" s="25"/>
      <c r="J17" s="26"/>
      <c r="K17" s="7"/>
      <c r="Q17" s="19"/>
      <c r="R17" s="19"/>
      <c r="S17" s="19"/>
    </row>
    <row r="18" spans="1:60" x14ac:dyDescent="0.15">
      <c r="A18" s="88"/>
      <c r="B18" s="8">
        <v>7</v>
      </c>
      <c r="C18" s="3">
        <f ca="1">INDEX(INDIRECT($C$4&amp;"数据!j5:j1111"),MATCH($C$5,INDIRECT($C$4&amp;"数据!a5:a111"),0))</f>
        <v>22.1</v>
      </c>
      <c r="D18" s="4">
        <f ca="1">INDEX(INDIRECT($C$4&amp;"数据!v5:v1111"),MATCH($C$5,INDIRECT($C$4&amp;"数据!a5:a1111"),0))</f>
        <v>57.4</v>
      </c>
      <c r="E18" s="24"/>
      <c r="F18" s="25"/>
      <c r="G18" s="25"/>
      <c r="H18" s="25"/>
      <c r="I18" s="25"/>
      <c r="J18" s="26"/>
      <c r="K18" s="7"/>
      <c r="Q18" s="19"/>
      <c r="R18" s="19"/>
      <c r="S18" s="19"/>
    </row>
    <row r="19" spans="1:60" x14ac:dyDescent="0.15">
      <c r="A19" s="88"/>
      <c r="B19" s="8"/>
      <c r="C19" s="3">
        <f ca="1">INDEX(INDIRECT($C$4&amp;"数据!k5:k1111"),MATCH($C$5,INDIRECT($C$4&amp;"数据!a5:a111"),0))</f>
        <v>21</v>
      </c>
      <c r="D19" s="4">
        <f ca="1">INDEX(INDIRECT($C$4&amp;"数据!w5:w1111"),MATCH($C$5,INDIRECT($C$4&amp;"数据!a5:a1111"),0))</f>
        <v>75.900000000000006</v>
      </c>
      <c r="E19" s="24"/>
      <c r="F19" s="25"/>
      <c r="G19" s="25"/>
      <c r="H19" s="25"/>
      <c r="I19" s="25"/>
      <c r="J19" s="26"/>
      <c r="K19" s="7"/>
      <c r="Q19" s="19"/>
      <c r="R19" s="19"/>
      <c r="S19" s="19"/>
    </row>
    <row r="20" spans="1:60" x14ac:dyDescent="0.15">
      <c r="A20" s="88"/>
      <c r="B20" s="8"/>
      <c r="C20" s="3">
        <f ca="1">INDEX(INDIRECT($C$4&amp;"数据!l5:l1111"),MATCH($C$5,INDIRECT($C$4&amp;"数据!a5:a111"),0))</f>
        <v>15.7</v>
      </c>
      <c r="D20" s="4">
        <f ca="1">INDEX(INDIRECT($C$4&amp;"数据!x5:x1111"),MATCH($C$5,INDIRECT($C$4&amp;"数据!a5:a1111"),0))</f>
        <v>46.3</v>
      </c>
      <c r="E20" s="24"/>
      <c r="F20" s="25"/>
      <c r="G20" s="25"/>
      <c r="H20" s="25"/>
      <c r="I20" s="25"/>
      <c r="J20" s="26"/>
      <c r="K20" s="7"/>
      <c r="Q20" s="19"/>
      <c r="R20" s="19"/>
      <c r="S20" s="19"/>
    </row>
    <row r="21" spans="1:60" x14ac:dyDescent="0.15">
      <c r="A21" s="88"/>
      <c r="B21" s="8">
        <v>10</v>
      </c>
      <c r="C21" s="3">
        <f ca="1">INDEX(INDIRECT($C$4&amp;"数据!m5:m1111"),MATCH($C$5,INDIRECT($C$4&amp;"数据!a5:a111"),0))</f>
        <v>9.6999999999999993</v>
      </c>
      <c r="D21" s="4">
        <f ca="1">INDEX(INDIRECT($C$4&amp;"数据!y5:y1111"),MATCH($C$5,INDIRECT($C$4&amp;"数据!a5:a1111"),0))</f>
        <v>24.4</v>
      </c>
      <c r="E21" s="24"/>
      <c r="F21" s="25"/>
      <c r="G21" s="25"/>
      <c r="H21" s="25"/>
      <c r="I21" s="25"/>
      <c r="J21" s="26"/>
      <c r="K21" s="7"/>
      <c r="Q21" s="19"/>
      <c r="R21" s="19"/>
      <c r="S21" s="19"/>
    </row>
    <row r="22" spans="1:60" x14ac:dyDescent="0.15">
      <c r="A22" s="88"/>
      <c r="B22" s="8"/>
      <c r="C22" s="3">
        <f ca="1">INDEX(INDIRECT($C$4&amp;"数据!n5:n1111"),MATCH($C$5,INDIRECT($C$4&amp;"数据!a5:a111"),0))</f>
        <v>1.9</v>
      </c>
      <c r="D22" s="4">
        <f ca="1">INDEX(INDIRECT($C$4&amp;"数据!z5:z1111"),MATCH($C$5,INDIRECT($C$4&amp;"数据!a5:a1111"),0))</f>
        <v>4.5</v>
      </c>
      <c r="E22" s="24"/>
      <c r="F22" s="25"/>
      <c r="G22" s="25"/>
      <c r="H22" s="25"/>
      <c r="I22" s="25"/>
      <c r="J22" s="26"/>
      <c r="K22" s="7"/>
      <c r="Q22" s="19"/>
      <c r="R22" s="19"/>
      <c r="S22" s="19"/>
    </row>
    <row r="23" spans="1:60" ht="15" thickBot="1" x14ac:dyDescent="0.2">
      <c r="A23" s="88"/>
      <c r="B23" s="9"/>
      <c r="C23" s="5">
        <f ca="1">INDEX(INDIRECT($C$4&amp;"数据!o5:o1111"),MATCH($C$5,INDIRECT($C$4&amp;"数据!a5:a111"),0))</f>
        <v>-4.8</v>
      </c>
      <c r="D23" s="6">
        <f ca="1">INDEX(INDIRECT($C$4&amp;"数据!aa5:aa1111"),MATCH($C$5,INDIRECT($C$4&amp;"数据!a5:a1111"),0))</f>
        <v>1.1000000000000001</v>
      </c>
      <c r="E23" s="27"/>
      <c r="F23" s="28"/>
      <c r="G23" s="28"/>
      <c r="H23" s="28"/>
      <c r="I23" s="28"/>
      <c r="J23" s="29"/>
      <c r="K23" s="7"/>
      <c r="Q23" s="19"/>
      <c r="R23" s="19"/>
      <c r="S23" s="19"/>
    </row>
    <row r="24" spans="1:60" x14ac:dyDescent="0.15">
      <c r="A24" s="88"/>
      <c r="B24" s="10"/>
      <c r="C24" s="1"/>
      <c r="D24" s="1">
        <f ca="1">SUM(D12:D23)</f>
        <v>316.10000000000002</v>
      </c>
      <c r="E24" s="1"/>
      <c r="F24" s="1"/>
      <c r="G24" s="1"/>
      <c r="H24" s="1"/>
      <c r="I24" s="1"/>
      <c r="J24" s="1"/>
      <c r="K24" s="7"/>
      <c r="Q24" s="19"/>
      <c r="R24" s="19"/>
      <c r="S24" s="19"/>
    </row>
    <row r="25" spans="1:60" x14ac:dyDescent="0.15">
      <c r="A25" s="88"/>
      <c r="B25" s="10"/>
      <c r="C25" s="1"/>
      <c r="D25" s="1"/>
      <c r="E25" s="1"/>
      <c r="F25" s="1"/>
      <c r="G25" s="1"/>
      <c r="H25" s="1"/>
      <c r="I25" s="1"/>
      <c r="J25" s="1"/>
      <c r="K25" s="7"/>
      <c r="Q25" s="19"/>
      <c r="R25" s="19"/>
      <c r="S25" s="19"/>
    </row>
    <row r="26" spans="1:60" x14ac:dyDescent="0.15">
      <c r="B26" s="30"/>
      <c r="C26" s="31"/>
      <c r="D26" s="31"/>
      <c r="E26" s="31"/>
      <c r="F26" s="31"/>
      <c r="G26" s="31"/>
      <c r="H26" s="31"/>
      <c r="I26" s="31"/>
      <c r="J26" s="31"/>
    </row>
    <row r="27" spans="1:60" s="14" customFormat="1" x14ac:dyDescent="0.15">
      <c r="A27" s="90"/>
      <c r="B27" s="15"/>
      <c r="C27" s="115" t="s">
        <v>340</v>
      </c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86"/>
      <c r="Q27" s="16"/>
      <c r="R27" s="16"/>
      <c r="S27" s="16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</row>
    <row r="28" spans="1:60" s="14" customFormat="1" x14ac:dyDescent="0.15">
      <c r="A28" s="90"/>
      <c r="B28" s="15"/>
      <c r="C28" s="87" t="s">
        <v>341</v>
      </c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16"/>
      <c r="R28" s="16"/>
      <c r="S28" s="16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</row>
    <row r="29" spans="1:60" s="14" customFormat="1" x14ac:dyDescent="0.15">
      <c r="A29" s="90"/>
      <c r="B29" s="17"/>
      <c r="C29" s="87" t="s">
        <v>342</v>
      </c>
      <c r="E29" s="82"/>
      <c r="F29" s="82"/>
      <c r="G29" s="82"/>
      <c r="H29" s="82"/>
      <c r="I29" s="82"/>
      <c r="J29" s="82"/>
      <c r="P29" s="16"/>
      <c r="Q29" s="16"/>
      <c r="R29" s="16"/>
      <c r="S29" s="16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</row>
    <row r="30" spans="1:60" s="14" customFormat="1" x14ac:dyDescent="0.15">
      <c r="A30" s="90"/>
      <c r="B30" s="84"/>
      <c r="C30" s="87" t="s">
        <v>343</v>
      </c>
      <c r="E30" s="82"/>
      <c r="F30" s="82"/>
      <c r="G30" s="82"/>
      <c r="H30" s="82"/>
      <c r="I30" s="16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60" s="14" customFormat="1" ht="30" customHeight="1" x14ac:dyDescent="0.15">
      <c r="A31" s="90"/>
      <c r="B31" s="84"/>
      <c r="C31" s="87"/>
      <c r="D31" s="117" t="s">
        <v>344</v>
      </c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60" s="14" customFormat="1" x14ac:dyDescent="0.15">
      <c r="A32" s="90"/>
      <c r="B32" s="84"/>
      <c r="C32" s="87" t="s">
        <v>345</v>
      </c>
      <c r="P32" s="16"/>
      <c r="Q32" s="16"/>
      <c r="R32" s="16"/>
      <c r="S32" s="16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</row>
    <row r="33" spans="1:60" s="14" customFormat="1" hidden="1" x14ac:dyDescent="0.15">
      <c r="A33" s="91" t="s">
        <v>241</v>
      </c>
      <c r="B33" s="92" t="s">
        <v>242</v>
      </c>
      <c r="C33" s="82" t="s">
        <v>0</v>
      </c>
      <c r="D33" s="114"/>
      <c r="E33" s="82"/>
      <c r="F33" s="82"/>
      <c r="G33" s="82"/>
      <c r="H33" s="82"/>
      <c r="I33" s="82"/>
      <c r="J33" s="82"/>
      <c r="P33" s="16"/>
      <c r="Q33" s="16"/>
      <c r="R33" s="16"/>
      <c r="S33" s="16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</row>
    <row r="34" spans="1:60" s="14" customFormat="1" hidden="1" x14ac:dyDescent="0.15">
      <c r="A34" s="91" t="s">
        <v>143</v>
      </c>
      <c r="B34" s="93" t="s">
        <v>218</v>
      </c>
      <c r="C34" s="82" t="s">
        <v>1</v>
      </c>
      <c r="D34" s="114"/>
      <c r="E34" s="82"/>
      <c r="F34" s="82"/>
      <c r="G34" s="82"/>
      <c r="H34" s="82"/>
      <c r="I34" s="82"/>
      <c r="J34" s="82"/>
      <c r="P34" s="16"/>
      <c r="Q34" s="16"/>
      <c r="R34" s="16"/>
      <c r="S34" s="16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</row>
    <row r="35" spans="1:60" s="14" customFormat="1" hidden="1" x14ac:dyDescent="0.15">
      <c r="A35" s="91" t="s">
        <v>144</v>
      </c>
      <c r="B35" s="92" t="s">
        <v>96</v>
      </c>
      <c r="C35" s="82" t="s">
        <v>2</v>
      </c>
      <c r="D35" s="114"/>
      <c r="E35" s="82"/>
      <c r="F35" s="82"/>
      <c r="G35" s="82"/>
      <c r="H35" s="82"/>
      <c r="I35" s="82"/>
      <c r="J35" s="82"/>
      <c r="P35" s="16"/>
      <c r="Q35" s="16"/>
      <c r="R35" s="16"/>
      <c r="S35" s="16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</row>
    <row r="36" spans="1:60" s="14" customFormat="1" hidden="1" x14ac:dyDescent="0.15">
      <c r="A36" s="91" t="s">
        <v>145</v>
      </c>
      <c r="B36" s="93" t="s">
        <v>243</v>
      </c>
      <c r="C36" s="82" t="s">
        <v>3</v>
      </c>
      <c r="D36" s="114"/>
      <c r="E36" s="82"/>
      <c r="F36" s="82"/>
      <c r="G36" s="82"/>
      <c r="H36" s="82"/>
      <c r="I36" s="82"/>
      <c r="J36" s="82"/>
      <c r="P36" s="16"/>
      <c r="Q36" s="16"/>
      <c r="R36" s="16"/>
      <c r="S36" s="16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</row>
    <row r="37" spans="1:60" s="14" customFormat="1" hidden="1" x14ac:dyDescent="0.15">
      <c r="A37" s="91" t="s">
        <v>146</v>
      </c>
      <c r="B37" s="93" t="s">
        <v>240</v>
      </c>
      <c r="C37" s="82" t="s">
        <v>4</v>
      </c>
      <c r="D37" s="114"/>
      <c r="E37" s="82"/>
      <c r="F37" s="82"/>
      <c r="G37" s="82"/>
      <c r="H37" s="82"/>
      <c r="I37" s="82"/>
      <c r="J37" s="82"/>
      <c r="P37" s="16"/>
      <c r="Q37" s="16"/>
      <c r="R37" s="16"/>
      <c r="S37" s="16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</row>
    <row r="38" spans="1:60" s="14" customFormat="1" hidden="1" x14ac:dyDescent="0.15">
      <c r="A38" s="91" t="s">
        <v>147</v>
      </c>
      <c r="B38" s="93" t="s">
        <v>98</v>
      </c>
      <c r="C38" s="82" t="s">
        <v>5</v>
      </c>
      <c r="D38" s="114"/>
      <c r="E38" s="82"/>
      <c r="F38" s="82"/>
      <c r="G38" s="82"/>
      <c r="H38" s="82"/>
      <c r="I38" s="82"/>
      <c r="J38" s="82"/>
      <c r="P38" s="16"/>
      <c r="Q38" s="16"/>
      <c r="R38" s="16"/>
      <c r="S38" s="16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</row>
    <row r="39" spans="1:60" s="14" customFormat="1" hidden="1" x14ac:dyDescent="0.15">
      <c r="A39" s="91" t="s">
        <v>229</v>
      </c>
      <c r="B39" s="93" t="s">
        <v>99</v>
      </c>
      <c r="C39" s="82" t="s">
        <v>6</v>
      </c>
      <c r="D39" s="114"/>
      <c r="E39" s="82"/>
      <c r="F39" s="82"/>
      <c r="G39" s="82"/>
      <c r="H39" s="82"/>
      <c r="I39" s="82"/>
      <c r="J39" s="82"/>
      <c r="P39" s="16"/>
      <c r="Q39" s="16"/>
      <c r="R39" s="16"/>
      <c r="S39" s="16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</row>
    <row r="40" spans="1:60" s="14" customFormat="1" hidden="1" x14ac:dyDescent="0.15">
      <c r="A40" s="91" t="s">
        <v>148</v>
      </c>
      <c r="B40" s="93" t="s">
        <v>100</v>
      </c>
      <c r="C40" s="82" t="s">
        <v>7</v>
      </c>
      <c r="D40" s="114"/>
      <c r="E40" s="82"/>
      <c r="F40" s="82"/>
      <c r="G40" s="82"/>
      <c r="H40" s="82"/>
      <c r="I40" s="82"/>
      <c r="J40" s="82"/>
      <c r="P40" s="16"/>
      <c r="Q40" s="16"/>
      <c r="R40" s="16"/>
      <c r="S40" s="16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</row>
    <row r="41" spans="1:60" s="14" customFormat="1" hidden="1" x14ac:dyDescent="0.15">
      <c r="A41" s="91" t="s">
        <v>149</v>
      </c>
      <c r="B41" s="93" t="s">
        <v>101</v>
      </c>
      <c r="C41" s="82" t="s">
        <v>8</v>
      </c>
      <c r="D41" s="114"/>
      <c r="E41" s="82"/>
      <c r="F41" s="82"/>
      <c r="G41" s="82"/>
      <c r="H41" s="82"/>
      <c r="I41" s="82"/>
      <c r="J41" s="82"/>
      <c r="P41" s="16"/>
      <c r="Q41" s="16"/>
      <c r="R41" s="16"/>
      <c r="S41" s="16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</row>
    <row r="42" spans="1:60" s="14" customFormat="1" hidden="1" x14ac:dyDescent="0.15">
      <c r="A42" s="91" t="s">
        <v>150</v>
      </c>
      <c r="B42" s="93" t="s">
        <v>92</v>
      </c>
      <c r="C42" s="82" t="s">
        <v>9</v>
      </c>
      <c r="D42" s="114"/>
      <c r="E42" s="82"/>
      <c r="F42" s="82"/>
      <c r="G42" s="82"/>
      <c r="H42" s="82"/>
      <c r="I42" s="82"/>
      <c r="J42" s="82"/>
      <c r="P42" s="16"/>
      <c r="Q42" s="16"/>
      <c r="R42" s="16"/>
      <c r="S42" s="16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</row>
    <row r="43" spans="1:60" s="14" customFormat="1" hidden="1" x14ac:dyDescent="0.15">
      <c r="A43" s="91" t="s">
        <v>151</v>
      </c>
      <c r="B43" s="93" t="s">
        <v>202</v>
      </c>
      <c r="C43" s="82" t="s">
        <v>10</v>
      </c>
      <c r="D43" s="114"/>
      <c r="E43" s="82"/>
      <c r="F43" s="82"/>
      <c r="G43" s="82"/>
      <c r="H43" s="82"/>
      <c r="I43" s="82"/>
      <c r="J43" s="82"/>
      <c r="P43" s="16"/>
      <c r="Q43" s="16"/>
      <c r="R43" s="16"/>
      <c r="S43" s="16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</row>
    <row r="44" spans="1:60" s="14" customFormat="1" hidden="1" x14ac:dyDescent="0.15">
      <c r="A44" s="91" t="s">
        <v>152</v>
      </c>
      <c r="B44" s="93" t="s">
        <v>196</v>
      </c>
      <c r="C44" s="82" t="s">
        <v>11</v>
      </c>
      <c r="D44" s="114"/>
      <c r="E44" s="82"/>
      <c r="F44" s="82"/>
      <c r="G44" s="82"/>
      <c r="H44" s="82"/>
      <c r="I44" s="82"/>
      <c r="J44" s="82"/>
      <c r="P44" s="16"/>
      <c r="Q44" s="16"/>
      <c r="R44" s="16"/>
      <c r="S44" s="16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</row>
    <row r="45" spans="1:60" s="14" customFormat="1" hidden="1" x14ac:dyDescent="0.15">
      <c r="A45" s="91" t="s">
        <v>153</v>
      </c>
      <c r="B45" s="92" t="s">
        <v>129</v>
      </c>
      <c r="C45" s="82" t="s">
        <v>12</v>
      </c>
      <c r="D45" s="114"/>
      <c r="E45" s="82"/>
      <c r="F45" s="82"/>
      <c r="G45" s="82"/>
      <c r="H45" s="82"/>
      <c r="I45" s="82"/>
      <c r="J45" s="82"/>
      <c r="P45" s="16"/>
      <c r="Q45" s="16"/>
      <c r="R45" s="16"/>
      <c r="S45" s="16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</row>
    <row r="46" spans="1:60" s="14" customFormat="1" hidden="1" x14ac:dyDescent="0.15">
      <c r="A46" s="91" t="s">
        <v>209</v>
      </c>
      <c r="B46" s="92" t="s">
        <v>128</v>
      </c>
      <c r="C46" s="82" t="s">
        <v>13</v>
      </c>
      <c r="D46" s="114"/>
      <c r="E46" s="82"/>
      <c r="F46" s="82"/>
      <c r="G46" s="82"/>
      <c r="H46" s="82"/>
      <c r="I46" s="82"/>
      <c r="J46" s="82"/>
      <c r="P46" s="16"/>
      <c r="Q46" s="16"/>
      <c r="R46" s="16"/>
      <c r="S46" s="16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</row>
    <row r="47" spans="1:60" s="14" customFormat="1" hidden="1" x14ac:dyDescent="0.15">
      <c r="A47" s="91" t="s">
        <v>154</v>
      </c>
      <c r="B47" s="92" t="s">
        <v>127</v>
      </c>
      <c r="C47" s="82" t="s">
        <v>14</v>
      </c>
      <c r="D47" s="114"/>
      <c r="E47" s="82"/>
      <c r="F47" s="82"/>
      <c r="G47" s="82"/>
      <c r="H47" s="82"/>
      <c r="I47" s="82"/>
      <c r="J47" s="82"/>
      <c r="P47" s="16"/>
      <c r="Q47" s="16"/>
      <c r="R47" s="16"/>
      <c r="S47" s="16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</row>
    <row r="48" spans="1:60" s="14" customFormat="1" hidden="1" x14ac:dyDescent="0.15">
      <c r="A48" s="91" t="s">
        <v>155</v>
      </c>
      <c r="B48" s="92" t="s">
        <v>126</v>
      </c>
      <c r="C48" s="82" t="s">
        <v>15</v>
      </c>
      <c r="D48" s="114"/>
      <c r="E48" s="82"/>
      <c r="F48" s="82"/>
      <c r="G48" s="82"/>
      <c r="H48" s="82"/>
      <c r="I48" s="82"/>
      <c r="J48" s="82"/>
      <c r="P48" s="16"/>
      <c r="Q48" s="16"/>
      <c r="R48" s="16"/>
      <c r="S48" s="16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</row>
    <row r="49" spans="1:60" s="14" customFormat="1" hidden="1" x14ac:dyDescent="0.15">
      <c r="A49" s="91" t="s">
        <v>156</v>
      </c>
      <c r="B49" s="92" t="s">
        <v>205</v>
      </c>
      <c r="C49" s="82" t="s">
        <v>16</v>
      </c>
      <c r="D49" s="114"/>
      <c r="E49" s="82"/>
      <c r="F49" s="82"/>
      <c r="G49" s="82"/>
      <c r="H49" s="82"/>
      <c r="I49" s="82"/>
      <c r="J49" s="82"/>
      <c r="P49" s="16"/>
      <c r="Q49" s="16"/>
      <c r="R49" s="16"/>
      <c r="S49" s="16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</row>
    <row r="50" spans="1:60" s="14" customFormat="1" hidden="1" x14ac:dyDescent="0.15">
      <c r="A50" s="91" t="s">
        <v>157</v>
      </c>
      <c r="B50" s="92" t="s">
        <v>125</v>
      </c>
      <c r="C50" s="82" t="s">
        <v>17</v>
      </c>
      <c r="D50" s="114"/>
      <c r="E50" s="82"/>
      <c r="F50" s="82"/>
      <c r="G50" s="82"/>
      <c r="H50" s="82"/>
      <c r="I50" s="82"/>
      <c r="J50" s="82"/>
      <c r="P50" s="16"/>
      <c r="Q50" s="16"/>
      <c r="R50" s="16"/>
      <c r="S50" s="16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</row>
    <row r="51" spans="1:60" s="14" customFormat="1" hidden="1" x14ac:dyDescent="0.15">
      <c r="A51" s="91" t="s">
        <v>158</v>
      </c>
      <c r="B51" s="92" t="s">
        <v>124</v>
      </c>
      <c r="C51" s="82" t="s">
        <v>18</v>
      </c>
      <c r="D51" s="114"/>
      <c r="E51" s="82"/>
      <c r="F51" s="82"/>
      <c r="G51" s="82"/>
      <c r="H51" s="82"/>
      <c r="I51" s="82"/>
      <c r="J51" s="82"/>
      <c r="P51" s="16"/>
      <c r="Q51" s="16"/>
      <c r="R51" s="16"/>
      <c r="S51" s="16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</row>
    <row r="52" spans="1:60" s="14" customFormat="1" hidden="1" x14ac:dyDescent="0.15">
      <c r="A52" s="91" t="s">
        <v>159</v>
      </c>
      <c r="B52" s="92" t="s">
        <v>123</v>
      </c>
      <c r="C52" s="82" t="s">
        <v>19</v>
      </c>
      <c r="D52" s="114"/>
      <c r="E52" s="82"/>
      <c r="F52" s="82"/>
      <c r="G52" s="82"/>
      <c r="H52" s="82"/>
      <c r="I52" s="82"/>
      <c r="J52" s="82"/>
      <c r="P52" s="16"/>
      <c r="Q52" s="16"/>
      <c r="R52" s="16"/>
      <c r="S52" s="16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</row>
    <row r="53" spans="1:60" s="14" customFormat="1" hidden="1" x14ac:dyDescent="0.15">
      <c r="A53" s="91" t="s">
        <v>160</v>
      </c>
      <c r="B53" s="92" t="s">
        <v>122</v>
      </c>
      <c r="C53" s="82" t="s">
        <v>20</v>
      </c>
      <c r="D53" s="114"/>
      <c r="E53" s="82"/>
      <c r="F53" s="82"/>
      <c r="G53" s="82"/>
      <c r="H53" s="82"/>
      <c r="I53" s="82"/>
      <c r="J53" s="82"/>
      <c r="P53" s="16"/>
      <c r="Q53" s="16"/>
      <c r="R53" s="16"/>
      <c r="S53" s="16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</row>
    <row r="54" spans="1:60" s="14" customFormat="1" hidden="1" x14ac:dyDescent="0.15">
      <c r="A54" s="91" t="s">
        <v>161</v>
      </c>
      <c r="B54" s="92" t="s">
        <v>121</v>
      </c>
      <c r="C54" s="82" t="s">
        <v>21</v>
      </c>
      <c r="D54" s="114"/>
      <c r="E54" s="82"/>
      <c r="F54" s="82"/>
      <c r="G54" s="82"/>
      <c r="H54" s="82"/>
      <c r="I54" s="82"/>
      <c r="J54" s="82"/>
      <c r="P54" s="16"/>
      <c r="Q54" s="16"/>
      <c r="R54" s="16"/>
      <c r="S54" s="16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</row>
    <row r="55" spans="1:60" s="14" customFormat="1" hidden="1" x14ac:dyDescent="0.15">
      <c r="A55" s="91" t="s">
        <v>162</v>
      </c>
      <c r="B55" s="92" t="s">
        <v>120</v>
      </c>
      <c r="C55" s="82" t="s">
        <v>22</v>
      </c>
      <c r="D55" s="114"/>
      <c r="E55" s="82"/>
      <c r="F55" s="82"/>
      <c r="G55" s="82"/>
      <c r="H55" s="82"/>
      <c r="I55" s="82"/>
      <c r="J55" s="82"/>
      <c r="P55" s="16"/>
      <c r="Q55" s="16"/>
      <c r="R55" s="16"/>
      <c r="S55" s="16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</row>
    <row r="56" spans="1:60" s="14" customFormat="1" hidden="1" x14ac:dyDescent="0.15">
      <c r="A56" s="91" t="s">
        <v>163</v>
      </c>
      <c r="B56" s="92" t="s">
        <v>119</v>
      </c>
      <c r="C56" s="82" t="s">
        <v>23</v>
      </c>
      <c r="D56" s="114"/>
      <c r="E56" s="82"/>
      <c r="F56" s="82"/>
      <c r="G56" s="82"/>
      <c r="H56" s="82"/>
      <c r="I56" s="82"/>
      <c r="J56" s="82"/>
      <c r="P56" s="16"/>
      <c r="Q56" s="16"/>
      <c r="R56" s="16"/>
      <c r="S56" s="16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</row>
    <row r="57" spans="1:60" s="14" customFormat="1" hidden="1" x14ac:dyDescent="0.15">
      <c r="A57" s="91" t="s">
        <v>164</v>
      </c>
      <c r="B57" s="92" t="s">
        <v>118</v>
      </c>
      <c r="C57" s="82" t="s">
        <v>24</v>
      </c>
      <c r="D57" s="114"/>
      <c r="E57" s="82"/>
      <c r="F57" s="82"/>
      <c r="G57" s="82"/>
      <c r="H57" s="82"/>
      <c r="I57" s="82"/>
      <c r="J57" s="82"/>
      <c r="P57" s="16"/>
      <c r="Q57" s="16"/>
      <c r="R57" s="16"/>
      <c r="S57" s="16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</row>
    <row r="58" spans="1:60" s="14" customFormat="1" hidden="1" x14ac:dyDescent="0.15">
      <c r="A58" s="91" t="s">
        <v>135</v>
      </c>
      <c r="B58" s="92" t="s">
        <v>117</v>
      </c>
      <c r="C58" s="82" t="s">
        <v>25</v>
      </c>
      <c r="D58" s="114"/>
      <c r="E58" s="82"/>
      <c r="F58" s="82"/>
      <c r="G58" s="82"/>
      <c r="H58" s="82"/>
      <c r="I58" s="82"/>
      <c r="J58" s="82"/>
      <c r="P58" s="16"/>
      <c r="Q58" s="16"/>
      <c r="R58" s="16"/>
      <c r="S58" s="16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</row>
    <row r="59" spans="1:60" s="14" customFormat="1" hidden="1" x14ac:dyDescent="0.15">
      <c r="A59" s="91" t="s">
        <v>165</v>
      </c>
      <c r="B59" s="92" t="s">
        <v>97</v>
      </c>
      <c r="C59" s="82" t="s">
        <v>26</v>
      </c>
      <c r="D59" s="114"/>
      <c r="E59" s="82"/>
      <c r="F59" s="82"/>
      <c r="G59" s="82"/>
      <c r="H59" s="82"/>
      <c r="I59" s="82"/>
      <c r="J59" s="82"/>
      <c r="P59" s="16"/>
      <c r="Q59" s="16"/>
      <c r="R59" s="16"/>
      <c r="S59" s="16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</row>
    <row r="60" spans="1:60" s="14" customFormat="1" hidden="1" x14ac:dyDescent="0.15">
      <c r="A60" s="91" t="s">
        <v>166</v>
      </c>
      <c r="B60" s="92" t="s">
        <v>116</v>
      </c>
      <c r="C60" s="82" t="s">
        <v>27</v>
      </c>
      <c r="D60" s="114"/>
      <c r="E60" s="82"/>
      <c r="F60" s="82"/>
      <c r="G60" s="82"/>
      <c r="H60" s="82"/>
      <c r="I60" s="82"/>
      <c r="J60" s="82"/>
      <c r="P60" s="16"/>
      <c r="Q60" s="16"/>
      <c r="R60" s="16"/>
      <c r="S60" s="16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</row>
    <row r="61" spans="1:60" s="14" customFormat="1" hidden="1" x14ac:dyDescent="0.15">
      <c r="A61" s="91" t="s">
        <v>167</v>
      </c>
      <c r="B61" s="92" t="s">
        <v>115</v>
      </c>
      <c r="C61" s="82" t="s">
        <v>28</v>
      </c>
      <c r="D61" s="114"/>
      <c r="E61" s="82"/>
      <c r="F61" s="82"/>
      <c r="G61" s="82"/>
      <c r="H61" s="82"/>
      <c r="I61" s="82"/>
      <c r="J61" s="82"/>
      <c r="P61" s="16"/>
      <c r="Q61" s="16"/>
      <c r="R61" s="16"/>
      <c r="S61" s="16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</row>
    <row r="62" spans="1:60" s="14" customFormat="1" hidden="1" x14ac:dyDescent="0.15">
      <c r="A62" s="91" t="s">
        <v>168</v>
      </c>
      <c r="B62" s="92" t="s">
        <v>114</v>
      </c>
      <c r="C62" s="82" t="s">
        <v>29</v>
      </c>
      <c r="D62" s="114"/>
      <c r="E62" s="82"/>
      <c r="F62" s="82"/>
      <c r="G62" s="82"/>
      <c r="H62" s="82"/>
      <c r="I62" s="82"/>
      <c r="J62" s="82"/>
      <c r="P62" s="16"/>
      <c r="Q62" s="16"/>
      <c r="R62" s="16"/>
      <c r="S62" s="16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</row>
    <row r="63" spans="1:60" s="14" customFormat="1" hidden="1" x14ac:dyDescent="0.15">
      <c r="A63" s="91" t="s">
        <v>169</v>
      </c>
      <c r="B63" s="92" t="s">
        <v>113</v>
      </c>
      <c r="C63" s="82" t="s">
        <v>30</v>
      </c>
      <c r="D63" s="114"/>
      <c r="E63" s="82"/>
      <c r="F63" s="82"/>
      <c r="G63" s="82"/>
      <c r="H63" s="82"/>
      <c r="I63" s="82"/>
      <c r="J63" s="82"/>
      <c r="P63" s="16"/>
      <c r="Q63" s="16"/>
      <c r="R63" s="16"/>
      <c r="S63" s="16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</row>
    <row r="64" spans="1:60" s="14" customFormat="1" hidden="1" x14ac:dyDescent="0.15">
      <c r="A64" s="91" t="s">
        <v>170</v>
      </c>
      <c r="B64" s="92" t="s">
        <v>112</v>
      </c>
      <c r="C64" s="82" t="s">
        <v>31</v>
      </c>
      <c r="D64" s="114"/>
      <c r="E64" s="82"/>
      <c r="F64" s="82"/>
      <c r="G64" s="82"/>
      <c r="H64" s="82"/>
      <c r="I64" s="82"/>
      <c r="J64" s="82"/>
      <c r="P64" s="16"/>
      <c r="Q64" s="16"/>
      <c r="R64" s="16"/>
      <c r="S64" s="16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</row>
    <row r="65" spans="1:60" s="14" customFormat="1" hidden="1" x14ac:dyDescent="0.15">
      <c r="A65" s="91" t="s">
        <v>171</v>
      </c>
      <c r="B65" s="92" t="s">
        <v>137</v>
      </c>
      <c r="C65" s="82" t="s">
        <v>32</v>
      </c>
      <c r="D65" s="114"/>
      <c r="E65" s="82"/>
      <c r="F65" s="82"/>
      <c r="G65" s="82"/>
      <c r="H65" s="82"/>
      <c r="I65" s="82"/>
      <c r="J65" s="82"/>
      <c r="P65" s="16"/>
      <c r="Q65" s="16"/>
      <c r="R65" s="16"/>
      <c r="S65" s="16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</row>
    <row r="66" spans="1:60" s="14" customFormat="1" hidden="1" x14ac:dyDescent="0.15">
      <c r="A66" s="91" t="s">
        <v>172</v>
      </c>
      <c r="B66" s="92" t="s">
        <v>111</v>
      </c>
      <c r="C66" s="82" t="s">
        <v>33</v>
      </c>
      <c r="D66" s="114"/>
      <c r="E66" s="82"/>
      <c r="F66" s="82"/>
      <c r="G66" s="82"/>
      <c r="H66" s="82"/>
      <c r="I66" s="82"/>
      <c r="J66" s="82"/>
      <c r="P66" s="16"/>
      <c r="Q66" s="16"/>
      <c r="R66" s="16"/>
      <c r="S66" s="16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</row>
    <row r="67" spans="1:60" s="14" customFormat="1" hidden="1" x14ac:dyDescent="0.15">
      <c r="A67" s="91" t="s">
        <v>173</v>
      </c>
      <c r="B67" s="92" t="s">
        <v>110</v>
      </c>
      <c r="C67" s="82" t="s">
        <v>34</v>
      </c>
      <c r="D67" s="114"/>
      <c r="E67" s="82"/>
      <c r="F67" s="82"/>
      <c r="G67" s="82"/>
      <c r="H67" s="82"/>
      <c r="I67" s="82"/>
      <c r="J67" s="82"/>
      <c r="P67" s="16"/>
      <c r="Q67" s="16"/>
      <c r="R67" s="16"/>
      <c r="S67" s="16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</row>
    <row r="68" spans="1:60" s="14" customFormat="1" hidden="1" x14ac:dyDescent="0.15">
      <c r="A68" s="91" t="s">
        <v>174</v>
      </c>
      <c r="B68" s="92" t="s">
        <v>109</v>
      </c>
      <c r="C68" s="82" t="s">
        <v>35</v>
      </c>
      <c r="D68" s="114"/>
      <c r="E68" s="82"/>
      <c r="F68" s="82"/>
      <c r="G68" s="82"/>
      <c r="H68" s="82"/>
      <c r="I68" s="82"/>
      <c r="J68" s="82"/>
      <c r="P68" s="16"/>
      <c r="Q68" s="16"/>
      <c r="R68" s="16"/>
      <c r="S68" s="16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</row>
    <row r="69" spans="1:60" s="14" customFormat="1" hidden="1" x14ac:dyDescent="0.15">
      <c r="A69" s="91" t="s">
        <v>175</v>
      </c>
      <c r="B69" s="92" t="s">
        <v>108</v>
      </c>
      <c r="C69" s="82" t="s">
        <v>36</v>
      </c>
      <c r="D69" s="114"/>
      <c r="E69" s="82"/>
      <c r="F69" s="82"/>
      <c r="G69" s="82"/>
      <c r="H69" s="82"/>
      <c r="I69" s="82"/>
      <c r="J69" s="82"/>
      <c r="P69" s="16"/>
      <c r="Q69" s="16"/>
      <c r="R69" s="16"/>
      <c r="S69" s="16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</row>
    <row r="70" spans="1:60" s="14" customFormat="1" hidden="1" x14ac:dyDescent="0.15">
      <c r="A70" s="91" t="s">
        <v>176</v>
      </c>
      <c r="B70" s="92" t="s">
        <v>107</v>
      </c>
      <c r="C70" s="82" t="s">
        <v>37</v>
      </c>
      <c r="D70" s="114"/>
      <c r="E70" s="82"/>
      <c r="F70" s="82"/>
      <c r="G70" s="82"/>
      <c r="H70" s="82"/>
      <c r="I70" s="82"/>
      <c r="J70" s="82"/>
      <c r="P70" s="16"/>
      <c r="Q70" s="16"/>
      <c r="R70" s="16"/>
      <c r="S70" s="16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</row>
    <row r="71" spans="1:60" s="14" customFormat="1" hidden="1" x14ac:dyDescent="0.15">
      <c r="A71" s="91" t="s">
        <v>140</v>
      </c>
      <c r="B71" s="92" t="s">
        <v>136</v>
      </c>
      <c r="C71" s="82" t="s">
        <v>38</v>
      </c>
      <c r="D71" s="114"/>
      <c r="E71" s="82"/>
      <c r="F71" s="82"/>
      <c r="G71" s="82"/>
      <c r="H71" s="82"/>
      <c r="I71" s="82"/>
      <c r="J71" s="82"/>
      <c r="P71" s="16"/>
      <c r="Q71" s="16"/>
      <c r="R71" s="16"/>
      <c r="S71" s="16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</row>
    <row r="72" spans="1:60" s="14" customFormat="1" hidden="1" x14ac:dyDescent="0.15">
      <c r="A72" s="91" t="s">
        <v>133</v>
      </c>
      <c r="B72" s="92" t="s">
        <v>106</v>
      </c>
      <c r="C72" s="82" t="s">
        <v>39</v>
      </c>
      <c r="D72" s="114"/>
      <c r="E72" s="82"/>
      <c r="F72" s="82"/>
      <c r="G72" s="82"/>
      <c r="H72" s="82"/>
      <c r="I72" s="82"/>
      <c r="J72" s="82"/>
      <c r="P72" s="16"/>
      <c r="Q72" s="16"/>
      <c r="R72" s="16"/>
      <c r="S72" s="16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</row>
    <row r="73" spans="1:60" s="14" customFormat="1" hidden="1" x14ac:dyDescent="0.15">
      <c r="A73" s="91" t="s">
        <v>178</v>
      </c>
      <c r="B73" s="92" t="s">
        <v>131</v>
      </c>
      <c r="C73" s="82" t="s">
        <v>40</v>
      </c>
      <c r="D73" s="114"/>
      <c r="E73" s="82"/>
      <c r="F73" s="82"/>
      <c r="G73" s="82"/>
      <c r="H73" s="82"/>
      <c r="I73" s="82"/>
      <c r="J73" s="82"/>
      <c r="P73" s="16"/>
      <c r="Q73" s="16"/>
      <c r="R73" s="16"/>
      <c r="S73" s="16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</row>
    <row r="74" spans="1:60" s="14" customFormat="1" hidden="1" x14ac:dyDescent="0.15">
      <c r="A74" s="91" t="s">
        <v>177</v>
      </c>
      <c r="B74" s="92" t="s">
        <v>132</v>
      </c>
      <c r="C74" s="82" t="s">
        <v>41</v>
      </c>
      <c r="D74" s="114"/>
      <c r="E74" s="82"/>
      <c r="F74" s="82"/>
      <c r="G74" s="82"/>
      <c r="H74" s="82"/>
      <c r="I74" s="82"/>
      <c r="J74" s="82"/>
      <c r="P74" s="16"/>
      <c r="Q74" s="16"/>
      <c r="R74" s="16"/>
      <c r="S74" s="16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</row>
    <row r="75" spans="1:60" s="14" customFormat="1" hidden="1" x14ac:dyDescent="0.15">
      <c r="A75" s="91" t="s">
        <v>179</v>
      </c>
      <c r="B75" s="92" t="s">
        <v>105</v>
      </c>
      <c r="C75" s="82" t="s">
        <v>42</v>
      </c>
      <c r="D75" s="114"/>
      <c r="E75" s="82"/>
      <c r="F75" s="82"/>
      <c r="G75" s="82"/>
      <c r="H75" s="82"/>
      <c r="I75" s="82"/>
      <c r="J75" s="82"/>
      <c r="P75" s="16"/>
      <c r="Q75" s="16"/>
      <c r="R75" s="16"/>
      <c r="S75" s="16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</row>
    <row r="76" spans="1:60" s="14" customFormat="1" hidden="1" x14ac:dyDescent="0.15">
      <c r="A76" s="91" t="s">
        <v>180</v>
      </c>
      <c r="B76" s="92" t="s">
        <v>104</v>
      </c>
      <c r="C76" s="82" t="s">
        <v>43</v>
      </c>
      <c r="D76" s="114"/>
      <c r="E76" s="82"/>
      <c r="F76" s="82"/>
      <c r="G76" s="82"/>
      <c r="H76" s="82"/>
      <c r="I76" s="82"/>
      <c r="J76" s="82"/>
      <c r="P76" s="16"/>
      <c r="Q76" s="16"/>
      <c r="R76" s="16"/>
      <c r="S76" s="16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</row>
    <row r="77" spans="1:60" s="14" customFormat="1" hidden="1" x14ac:dyDescent="0.15">
      <c r="A77" s="91" t="s">
        <v>181</v>
      </c>
      <c r="B77" s="92" t="s">
        <v>103</v>
      </c>
      <c r="C77" s="82" t="s">
        <v>44</v>
      </c>
      <c r="D77" s="114"/>
      <c r="E77" s="82"/>
      <c r="F77" s="82"/>
      <c r="G77" s="82"/>
      <c r="H77" s="82"/>
      <c r="I77" s="82"/>
      <c r="J77" s="82"/>
      <c r="P77" s="16"/>
      <c r="Q77" s="16"/>
      <c r="R77" s="16"/>
      <c r="S77" s="16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</row>
    <row r="78" spans="1:60" s="14" customFormat="1" hidden="1" x14ac:dyDescent="0.15">
      <c r="A78" s="91" t="s">
        <v>182</v>
      </c>
      <c r="B78" s="92" t="s">
        <v>102</v>
      </c>
      <c r="C78" s="82" t="s">
        <v>45</v>
      </c>
      <c r="D78" s="114"/>
      <c r="E78" s="82"/>
      <c r="F78" s="82"/>
      <c r="G78" s="82"/>
      <c r="H78" s="82"/>
      <c r="I78" s="82"/>
      <c r="J78" s="82"/>
      <c r="P78" s="16"/>
      <c r="Q78" s="16"/>
      <c r="R78" s="16"/>
      <c r="S78" s="16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</row>
    <row r="79" spans="1:60" s="14" customFormat="1" hidden="1" x14ac:dyDescent="0.15">
      <c r="A79" s="91" t="s">
        <v>183</v>
      </c>
      <c r="B79" s="92" t="s">
        <v>138</v>
      </c>
      <c r="C79" s="82" t="s">
        <v>46</v>
      </c>
      <c r="D79" s="114"/>
      <c r="E79" s="82"/>
      <c r="F79" s="82"/>
      <c r="G79" s="82"/>
      <c r="H79" s="82"/>
      <c r="I79" s="82"/>
      <c r="J79" s="82"/>
      <c r="P79" s="16"/>
      <c r="Q79" s="16"/>
      <c r="R79" s="16"/>
      <c r="S79" s="16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</row>
    <row r="80" spans="1:60" s="14" customFormat="1" hidden="1" x14ac:dyDescent="0.15">
      <c r="A80" s="91" t="s">
        <v>184</v>
      </c>
      <c r="B80" s="92" t="s">
        <v>185</v>
      </c>
      <c r="C80" s="82" t="s">
        <v>47</v>
      </c>
      <c r="D80" s="114"/>
      <c r="E80" s="82"/>
      <c r="F80" s="82"/>
      <c r="G80" s="82"/>
      <c r="H80" s="82"/>
      <c r="I80" s="82"/>
      <c r="J80" s="82"/>
      <c r="P80" s="16"/>
      <c r="Q80" s="16"/>
      <c r="R80" s="16"/>
      <c r="S80" s="16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</row>
    <row r="81" spans="1:60" s="14" customFormat="1" hidden="1" x14ac:dyDescent="0.15">
      <c r="A81" s="91" t="s">
        <v>134</v>
      </c>
      <c r="B81" s="92" t="s">
        <v>139</v>
      </c>
      <c r="C81" s="82" t="s">
        <v>48</v>
      </c>
      <c r="D81" s="114"/>
      <c r="E81" s="82"/>
      <c r="F81" s="82"/>
      <c r="G81" s="82"/>
      <c r="H81" s="82"/>
      <c r="I81" s="82"/>
      <c r="J81" s="82"/>
      <c r="P81" s="16"/>
      <c r="Q81" s="16"/>
      <c r="R81" s="16"/>
      <c r="S81" s="16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</row>
    <row r="82" spans="1:60" s="14" customFormat="1" hidden="1" x14ac:dyDescent="0.15">
      <c r="A82" s="91" t="s">
        <v>188</v>
      </c>
      <c r="B82" s="92" t="s">
        <v>189</v>
      </c>
      <c r="C82" s="82" t="s">
        <v>49</v>
      </c>
      <c r="D82" s="114"/>
      <c r="E82" s="82"/>
      <c r="F82" s="82"/>
      <c r="G82" s="82"/>
      <c r="H82" s="82"/>
      <c r="I82" s="82"/>
      <c r="J82" s="82"/>
      <c r="P82" s="16"/>
      <c r="Q82" s="16"/>
      <c r="R82" s="16"/>
      <c r="S82" s="16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</row>
    <row r="83" spans="1:60" s="14" customFormat="1" hidden="1" x14ac:dyDescent="0.15">
      <c r="A83" s="91" t="s">
        <v>191</v>
      </c>
      <c r="B83" s="92" t="s">
        <v>190</v>
      </c>
      <c r="C83" s="82" t="s">
        <v>50</v>
      </c>
      <c r="D83" s="114"/>
      <c r="E83" s="82"/>
      <c r="F83" s="82"/>
      <c r="G83" s="82"/>
      <c r="H83" s="82"/>
      <c r="I83" s="82"/>
      <c r="J83" s="82"/>
      <c r="P83" s="16"/>
      <c r="Q83" s="16"/>
      <c r="R83" s="16"/>
      <c r="S83" s="16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</row>
    <row r="84" spans="1:60" s="14" customFormat="1" hidden="1" x14ac:dyDescent="0.15">
      <c r="A84" s="91" t="s">
        <v>192</v>
      </c>
      <c r="B84" s="92" t="s">
        <v>193</v>
      </c>
      <c r="C84" s="82" t="s">
        <v>51</v>
      </c>
      <c r="D84" s="114"/>
      <c r="E84" s="82"/>
      <c r="F84" s="82"/>
      <c r="G84" s="82"/>
      <c r="H84" s="82"/>
      <c r="I84" s="82"/>
      <c r="J84" s="82"/>
      <c r="P84" s="16"/>
      <c r="Q84" s="16"/>
      <c r="R84" s="16"/>
      <c r="S84" s="16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</row>
    <row r="85" spans="1:60" s="14" customFormat="1" hidden="1" x14ac:dyDescent="0.15">
      <c r="A85" s="91" t="s">
        <v>194</v>
      </c>
      <c r="B85" s="92" t="s">
        <v>195</v>
      </c>
      <c r="C85" s="82" t="s">
        <v>52</v>
      </c>
      <c r="D85" s="114"/>
      <c r="E85" s="82"/>
      <c r="F85" s="82"/>
      <c r="G85" s="82"/>
      <c r="H85" s="82"/>
      <c r="I85" s="82"/>
      <c r="J85" s="82"/>
      <c r="P85" s="16"/>
      <c r="Q85" s="16"/>
      <c r="R85" s="16"/>
      <c r="S85" s="16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</row>
    <row r="86" spans="1:60" s="14" customFormat="1" hidden="1" x14ac:dyDescent="0.15">
      <c r="A86" s="91" t="s">
        <v>199</v>
      </c>
      <c r="B86" s="92" t="s">
        <v>200</v>
      </c>
      <c r="C86" s="82" t="s">
        <v>53</v>
      </c>
      <c r="D86" s="114"/>
      <c r="E86" s="82"/>
      <c r="F86" s="82"/>
      <c r="G86" s="82"/>
      <c r="H86" s="82"/>
      <c r="I86" s="82"/>
      <c r="J86" s="82"/>
      <c r="P86" s="16"/>
      <c r="Q86" s="16"/>
      <c r="R86" s="16"/>
      <c r="S86" s="16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</row>
    <row r="87" spans="1:60" s="14" customFormat="1" hidden="1" x14ac:dyDescent="0.15">
      <c r="A87" s="91" t="s">
        <v>198</v>
      </c>
      <c r="B87" s="92" t="s">
        <v>201</v>
      </c>
      <c r="C87" s="82" t="s">
        <v>54</v>
      </c>
      <c r="D87" s="114"/>
      <c r="E87" s="82"/>
      <c r="F87" s="82"/>
      <c r="G87" s="82"/>
      <c r="H87" s="82"/>
      <c r="I87" s="82"/>
      <c r="J87" s="82"/>
      <c r="P87" s="16"/>
      <c r="Q87" s="16"/>
      <c r="R87" s="16"/>
      <c r="S87" s="16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</row>
    <row r="88" spans="1:60" s="14" customFormat="1" hidden="1" x14ac:dyDescent="0.15">
      <c r="A88" s="91" t="s">
        <v>203</v>
      </c>
      <c r="B88" s="92" t="s">
        <v>204</v>
      </c>
      <c r="C88" s="82" t="s">
        <v>55</v>
      </c>
      <c r="D88" s="114"/>
      <c r="E88" s="82"/>
      <c r="F88" s="82"/>
      <c r="G88" s="82"/>
      <c r="H88" s="82"/>
      <c r="I88" s="82"/>
      <c r="J88" s="82"/>
      <c r="P88" s="16"/>
      <c r="Q88" s="16"/>
      <c r="R88" s="16"/>
      <c r="S88" s="16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</row>
    <row r="89" spans="1:60" s="14" customFormat="1" hidden="1" x14ac:dyDescent="0.15">
      <c r="A89" s="91" t="s">
        <v>141</v>
      </c>
      <c r="B89" s="92" t="s">
        <v>208</v>
      </c>
      <c r="C89" s="82" t="s">
        <v>56</v>
      </c>
      <c r="D89" s="114"/>
      <c r="E89" s="82"/>
      <c r="F89" s="82"/>
      <c r="G89" s="82"/>
      <c r="H89" s="82"/>
      <c r="I89" s="82"/>
      <c r="J89" s="82"/>
      <c r="P89" s="16"/>
      <c r="Q89" s="16"/>
      <c r="R89" s="16"/>
      <c r="S89" s="16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</row>
    <row r="90" spans="1:60" s="14" customFormat="1" hidden="1" x14ac:dyDescent="0.15">
      <c r="A90" s="91" t="s">
        <v>206</v>
      </c>
      <c r="B90" s="92" t="s">
        <v>207</v>
      </c>
      <c r="C90" s="82" t="s">
        <v>57</v>
      </c>
      <c r="D90" s="114"/>
      <c r="E90" s="82"/>
      <c r="F90" s="82"/>
      <c r="G90" s="82"/>
      <c r="H90" s="82"/>
      <c r="I90" s="82"/>
      <c r="J90" s="82"/>
      <c r="P90" s="16"/>
      <c r="Q90" s="16"/>
      <c r="R90" s="16"/>
      <c r="S90" s="16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</row>
    <row r="91" spans="1:60" s="14" customFormat="1" hidden="1" x14ac:dyDescent="0.15">
      <c r="A91" s="91" t="s">
        <v>211</v>
      </c>
      <c r="B91" s="92" t="s">
        <v>210</v>
      </c>
      <c r="C91" s="82" t="s">
        <v>58</v>
      </c>
      <c r="D91" s="114"/>
      <c r="E91" s="82"/>
      <c r="F91" s="82"/>
      <c r="G91" s="82"/>
      <c r="H91" s="82"/>
      <c r="I91" s="82"/>
      <c r="J91" s="82"/>
      <c r="P91" s="16"/>
      <c r="Q91" s="16"/>
      <c r="R91" s="16"/>
      <c r="S91" s="16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</row>
    <row r="92" spans="1:60" s="14" customFormat="1" hidden="1" x14ac:dyDescent="0.15">
      <c r="A92" s="91" t="s">
        <v>212</v>
      </c>
      <c r="B92" s="92" t="s">
        <v>213</v>
      </c>
      <c r="C92" s="82" t="s">
        <v>59</v>
      </c>
      <c r="D92" s="114"/>
      <c r="E92" s="82"/>
      <c r="F92" s="82"/>
      <c r="G92" s="82"/>
      <c r="H92" s="82"/>
      <c r="I92" s="82"/>
      <c r="J92" s="82"/>
      <c r="P92" s="16"/>
      <c r="Q92" s="16"/>
      <c r="R92" s="16"/>
      <c r="S92" s="16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</row>
    <row r="93" spans="1:60" s="14" customFormat="1" hidden="1" x14ac:dyDescent="0.15">
      <c r="A93" s="91" t="s">
        <v>214</v>
      </c>
      <c r="B93" s="92" t="s">
        <v>215</v>
      </c>
      <c r="C93" s="82" t="s">
        <v>60</v>
      </c>
      <c r="D93" s="114"/>
      <c r="E93" s="82"/>
      <c r="F93" s="82"/>
      <c r="G93" s="82"/>
      <c r="H93" s="82"/>
      <c r="I93" s="82"/>
      <c r="J93" s="82"/>
      <c r="P93" s="16"/>
      <c r="Q93" s="16"/>
      <c r="R93" s="16"/>
      <c r="S93" s="16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</row>
    <row r="94" spans="1:60" s="14" customFormat="1" hidden="1" x14ac:dyDescent="0.15">
      <c r="A94" s="91" t="s">
        <v>216</v>
      </c>
      <c r="B94" s="92" t="s">
        <v>217</v>
      </c>
      <c r="C94" s="82" t="s">
        <v>61</v>
      </c>
      <c r="D94" s="114"/>
      <c r="E94" s="82"/>
      <c r="F94" s="82"/>
      <c r="G94" s="82"/>
      <c r="H94" s="82"/>
      <c r="I94" s="82"/>
      <c r="J94" s="82"/>
      <c r="P94" s="16"/>
      <c r="Q94" s="16"/>
      <c r="R94" s="16"/>
      <c r="S94" s="16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</row>
    <row r="95" spans="1:60" s="14" customFormat="1" hidden="1" x14ac:dyDescent="0.15">
      <c r="A95" s="91" t="s">
        <v>219</v>
      </c>
      <c r="B95" s="92" t="s">
        <v>220</v>
      </c>
      <c r="C95" s="82" t="s">
        <v>62</v>
      </c>
      <c r="D95" s="114"/>
      <c r="E95" s="82"/>
      <c r="F95" s="82"/>
      <c r="G95" s="82"/>
      <c r="H95" s="82"/>
      <c r="I95" s="82"/>
      <c r="J95" s="82"/>
      <c r="P95" s="16"/>
      <c r="Q95" s="16"/>
      <c r="R95" s="16"/>
      <c r="S95" s="16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</row>
    <row r="96" spans="1:60" s="14" customFormat="1" hidden="1" x14ac:dyDescent="0.15">
      <c r="A96" s="91" t="s">
        <v>221</v>
      </c>
      <c r="B96" s="92" t="s">
        <v>222</v>
      </c>
      <c r="C96" s="82" t="s">
        <v>63</v>
      </c>
      <c r="D96" s="114"/>
      <c r="E96" s="82"/>
      <c r="F96" s="82"/>
      <c r="G96" s="82"/>
      <c r="H96" s="82"/>
      <c r="I96" s="82"/>
      <c r="J96" s="82"/>
      <c r="P96" s="16"/>
      <c r="Q96" s="16"/>
      <c r="R96" s="16"/>
      <c r="S96" s="16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</row>
    <row r="97" spans="1:60" s="14" customFormat="1" hidden="1" x14ac:dyDescent="0.15">
      <c r="A97" s="91" t="s">
        <v>224</v>
      </c>
      <c r="B97" s="92" t="s">
        <v>223</v>
      </c>
      <c r="C97" s="82" t="s">
        <v>64</v>
      </c>
      <c r="D97" s="114"/>
      <c r="E97" s="82"/>
      <c r="F97" s="82"/>
      <c r="G97" s="82"/>
      <c r="H97" s="82"/>
      <c r="I97" s="82"/>
      <c r="J97" s="82"/>
      <c r="P97" s="16"/>
      <c r="Q97" s="16"/>
      <c r="R97" s="16"/>
      <c r="S97" s="16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</row>
    <row r="98" spans="1:60" s="14" customFormat="1" hidden="1" x14ac:dyDescent="0.15">
      <c r="A98" s="91" t="s">
        <v>225</v>
      </c>
      <c r="B98" s="92" t="s">
        <v>226</v>
      </c>
      <c r="C98" s="82" t="s">
        <v>65</v>
      </c>
      <c r="D98" s="114"/>
      <c r="E98" s="82"/>
      <c r="F98" s="82"/>
      <c r="G98" s="82"/>
      <c r="H98" s="82"/>
      <c r="I98" s="82"/>
      <c r="J98" s="82"/>
      <c r="P98" s="16"/>
      <c r="Q98" s="16"/>
      <c r="R98" s="16"/>
      <c r="S98" s="16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</row>
    <row r="99" spans="1:60" s="14" customFormat="1" hidden="1" x14ac:dyDescent="0.15">
      <c r="A99" s="91" t="s">
        <v>227</v>
      </c>
      <c r="B99" s="92" t="s">
        <v>228</v>
      </c>
      <c r="C99" s="82" t="s">
        <v>66</v>
      </c>
      <c r="D99" s="114"/>
      <c r="E99" s="82"/>
      <c r="F99" s="82"/>
      <c r="G99" s="82"/>
      <c r="H99" s="82"/>
      <c r="I99" s="82"/>
      <c r="J99" s="82"/>
      <c r="P99" s="16"/>
      <c r="Q99" s="16"/>
      <c r="R99" s="16"/>
      <c r="S99" s="16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</row>
    <row r="100" spans="1:60" s="14" customFormat="1" hidden="1" x14ac:dyDescent="0.15">
      <c r="A100" s="91" t="s">
        <v>230</v>
      </c>
      <c r="B100" s="92" t="s">
        <v>93</v>
      </c>
      <c r="C100" s="82" t="s">
        <v>67</v>
      </c>
      <c r="D100" s="114"/>
      <c r="E100" s="82"/>
      <c r="F100" s="82"/>
      <c r="G100" s="82"/>
      <c r="H100" s="82"/>
      <c r="I100" s="82"/>
      <c r="J100" s="82"/>
      <c r="P100" s="16"/>
      <c r="Q100" s="16"/>
      <c r="R100" s="16"/>
      <c r="S100" s="16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</row>
    <row r="101" spans="1:60" s="14" customFormat="1" hidden="1" x14ac:dyDescent="0.15">
      <c r="A101" s="91" t="s">
        <v>231</v>
      </c>
      <c r="B101" s="92" t="s">
        <v>239</v>
      </c>
      <c r="C101" s="82" t="s">
        <v>68</v>
      </c>
      <c r="D101" s="114"/>
      <c r="E101" s="82"/>
      <c r="F101" s="82"/>
      <c r="G101" s="82"/>
      <c r="H101" s="82"/>
      <c r="I101" s="82"/>
      <c r="J101" s="82"/>
      <c r="P101" s="16"/>
      <c r="Q101" s="16"/>
      <c r="R101" s="16"/>
      <c r="S101" s="16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</row>
    <row r="102" spans="1:60" s="14" customFormat="1" hidden="1" x14ac:dyDescent="0.15">
      <c r="A102" s="91" t="s">
        <v>197</v>
      </c>
      <c r="B102" s="94" t="s">
        <v>238</v>
      </c>
      <c r="C102" s="82" t="s">
        <v>69</v>
      </c>
      <c r="D102" s="114"/>
      <c r="E102" s="82"/>
      <c r="F102" s="82"/>
      <c r="G102" s="82"/>
      <c r="H102" s="82"/>
      <c r="I102" s="82"/>
      <c r="J102" s="82"/>
      <c r="P102" s="16"/>
      <c r="Q102" s="16"/>
      <c r="R102" s="16"/>
      <c r="S102" s="16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</row>
    <row r="103" spans="1:60" s="14" customFormat="1" hidden="1" x14ac:dyDescent="0.15">
      <c r="A103" s="91" t="s">
        <v>234</v>
      </c>
      <c r="B103" s="95" t="s">
        <v>232</v>
      </c>
      <c r="C103" s="82" t="s">
        <v>70</v>
      </c>
      <c r="D103" s="114"/>
      <c r="E103" s="82"/>
      <c r="F103" s="82"/>
      <c r="G103" s="82"/>
      <c r="H103" s="82"/>
      <c r="I103" s="82"/>
      <c r="J103" s="82"/>
      <c r="P103" s="16"/>
      <c r="Q103" s="16"/>
      <c r="R103" s="16"/>
      <c r="S103" s="16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</row>
    <row r="104" spans="1:60" s="14" customFormat="1" hidden="1" x14ac:dyDescent="0.15">
      <c r="A104" s="91" t="s">
        <v>235</v>
      </c>
      <c r="B104" s="95" t="s">
        <v>334</v>
      </c>
      <c r="C104" s="82" t="s">
        <v>71</v>
      </c>
      <c r="D104" s="114"/>
      <c r="E104" s="82"/>
      <c r="F104" s="82"/>
      <c r="G104" s="82"/>
      <c r="H104" s="82"/>
      <c r="I104" s="82"/>
      <c r="J104" s="82"/>
      <c r="P104" s="16"/>
      <c r="Q104" s="16"/>
      <c r="R104" s="16"/>
      <c r="S104" s="16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</row>
    <row r="105" spans="1:60" s="14" customFormat="1" hidden="1" x14ac:dyDescent="0.15">
      <c r="A105" s="91" t="s">
        <v>187</v>
      </c>
      <c r="B105" s="95" t="s">
        <v>335</v>
      </c>
      <c r="C105" s="82" t="s">
        <v>72</v>
      </c>
      <c r="D105" s="114"/>
      <c r="E105" s="82"/>
      <c r="F105" s="82"/>
      <c r="G105" s="82"/>
      <c r="H105" s="82"/>
      <c r="I105" s="82"/>
      <c r="J105" s="82"/>
      <c r="P105" s="16"/>
      <c r="Q105" s="16"/>
      <c r="R105" s="16"/>
      <c r="S105" s="16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</row>
    <row r="106" spans="1:60" s="14" customFormat="1" hidden="1" x14ac:dyDescent="0.15">
      <c r="A106" s="91" t="s">
        <v>186</v>
      </c>
      <c r="B106" s="95" t="s">
        <v>336</v>
      </c>
      <c r="C106" s="82" t="s">
        <v>73</v>
      </c>
      <c r="D106" s="114"/>
      <c r="E106" s="82"/>
      <c r="F106" s="82"/>
      <c r="G106" s="82"/>
      <c r="H106" s="82"/>
      <c r="I106" s="82"/>
      <c r="J106" s="82"/>
      <c r="P106" s="16"/>
      <c r="Q106" s="16"/>
      <c r="R106" s="16"/>
      <c r="S106" s="16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</row>
    <row r="107" spans="1:60" s="14" customFormat="1" hidden="1" x14ac:dyDescent="0.15">
      <c r="A107" s="91" t="s">
        <v>291</v>
      </c>
      <c r="B107" s="95" t="s">
        <v>337</v>
      </c>
      <c r="C107" s="82" t="s">
        <v>74</v>
      </c>
      <c r="D107" s="114"/>
      <c r="E107" s="82"/>
      <c r="F107" s="82"/>
      <c r="G107" s="82"/>
      <c r="H107" s="82"/>
      <c r="I107" s="82"/>
      <c r="J107" s="82"/>
      <c r="P107" s="16"/>
      <c r="Q107" s="16"/>
      <c r="R107" s="16"/>
      <c r="S107" s="16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</row>
    <row r="108" spans="1:60" s="14" customFormat="1" hidden="1" x14ac:dyDescent="0.15">
      <c r="A108" s="96" t="s">
        <v>339</v>
      </c>
      <c r="B108" s="95" t="s">
        <v>338</v>
      </c>
      <c r="C108" s="82" t="s">
        <v>75</v>
      </c>
      <c r="D108" s="114"/>
      <c r="E108" s="82"/>
      <c r="F108" s="82"/>
      <c r="G108" s="82"/>
      <c r="H108" s="82"/>
      <c r="I108" s="82"/>
      <c r="J108" s="82"/>
      <c r="P108" s="16"/>
      <c r="Q108" s="16"/>
      <c r="R108" s="16"/>
      <c r="S108" s="16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</row>
    <row r="109" spans="1:60" s="14" customFormat="1" hidden="1" x14ac:dyDescent="0.15">
      <c r="A109" s="90"/>
      <c r="B109" s="84"/>
      <c r="P109" s="16"/>
      <c r="Q109" s="16"/>
      <c r="R109" s="16"/>
      <c r="S109" s="16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</row>
    <row r="110" spans="1:60" s="14" customFormat="1" hidden="1" x14ac:dyDescent="0.15">
      <c r="A110" s="90"/>
      <c r="B110" s="85"/>
      <c r="P110" s="16"/>
      <c r="Q110" s="16"/>
      <c r="R110" s="16"/>
      <c r="S110" s="16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</row>
    <row r="111" spans="1:60" s="14" customFormat="1" hidden="1" x14ac:dyDescent="0.15">
      <c r="A111" s="90"/>
      <c r="B111" s="85"/>
      <c r="P111" s="16"/>
      <c r="Q111" s="16"/>
      <c r="R111" s="16"/>
      <c r="S111" s="16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</row>
    <row r="112" spans="1:60" s="14" customFormat="1" hidden="1" x14ac:dyDescent="0.15">
      <c r="A112" s="90"/>
      <c r="B112" s="15"/>
      <c r="P112" s="16"/>
      <c r="Q112" s="16"/>
      <c r="R112" s="16"/>
      <c r="S112" s="16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</row>
    <row r="113" spans="1:60" s="14" customFormat="1" hidden="1" x14ac:dyDescent="0.15">
      <c r="A113" s="90"/>
      <c r="B113" s="15"/>
      <c r="P113" s="16"/>
      <c r="Q113" s="16"/>
      <c r="R113" s="16"/>
      <c r="S113" s="16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</row>
    <row r="114" spans="1:60" s="14" customFormat="1" hidden="1" x14ac:dyDescent="0.15">
      <c r="A114" s="90"/>
      <c r="B114" s="15"/>
      <c r="P114" s="16"/>
      <c r="Q114" s="16"/>
      <c r="R114" s="16"/>
      <c r="S114" s="16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</row>
    <row r="115" spans="1:60" s="14" customFormat="1" hidden="1" x14ac:dyDescent="0.15">
      <c r="A115" s="90"/>
      <c r="B115" s="15"/>
      <c r="P115" s="16"/>
      <c r="Q115" s="16"/>
      <c r="R115" s="16"/>
      <c r="S115" s="16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</row>
    <row r="116" spans="1:60" s="14" customFormat="1" hidden="1" x14ac:dyDescent="0.15">
      <c r="A116" s="90"/>
      <c r="B116" s="15"/>
      <c r="P116" s="16"/>
      <c r="Q116" s="16"/>
      <c r="R116" s="16"/>
      <c r="S116" s="16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</row>
    <row r="117" spans="1:60" s="14" customFormat="1" hidden="1" x14ac:dyDescent="0.15">
      <c r="A117" s="90"/>
      <c r="B117" s="15"/>
      <c r="P117" s="16"/>
      <c r="Q117" s="16"/>
      <c r="R117" s="16"/>
      <c r="S117" s="16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</row>
    <row r="118" spans="1:60" s="14" customFormat="1" hidden="1" x14ac:dyDescent="0.15">
      <c r="A118" s="90"/>
      <c r="B118" s="15"/>
      <c r="P118" s="16"/>
      <c r="Q118" s="16"/>
      <c r="R118" s="16"/>
      <c r="S118" s="16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</row>
    <row r="119" spans="1:60" s="14" customFormat="1" hidden="1" x14ac:dyDescent="0.15">
      <c r="A119" s="90"/>
      <c r="B119" s="15"/>
      <c r="P119" s="16"/>
      <c r="Q119" s="16"/>
      <c r="R119" s="16"/>
      <c r="S119" s="16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</row>
    <row r="120" spans="1:60" s="14" customFormat="1" hidden="1" x14ac:dyDescent="0.15">
      <c r="A120" s="90"/>
      <c r="B120" s="15"/>
      <c r="P120" s="16"/>
      <c r="Q120" s="16"/>
      <c r="R120" s="16"/>
      <c r="S120" s="16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</row>
    <row r="121" spans="1:60" s="14" customFormat="1" hidden="1" x14ac:dyDescent="0.15">
      <c r="A121" s="90"/>
      <c r="B121" s="15"/>
      <c r="P121" s="16"/>
      <c r="Q121" s="16"/>
      <c r="R121" s="16"/>
      <c r="S121" s="16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</row>
    <row r="122" spans="1:60" s="14" customFormat="1" hidden="1" x14ac:dyDescent="0.15">
      <c r="A122" s="90"/>
      <c r="B122" s="15"/>
      <c r="P122" s="16"/>
      <c r="Q122" s="16"/>
      <c r="R122" s="16"/>
      <c r="S122" s="16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</row>
    <row r="123" spans="1:60" s="14" customFormat="1" hidden="1" x14ac:dyDescent="0.15">
      <c r="A123" s="90"/>
      <c r="B123" s="15"/>
      <c r="P123" s="16"/>
      <c r="Q123" s="16"/>
      <c r="R123" s="16"/>
      <c r="S123" s="16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</row>
    <row r="124" spans="1:60" s="14" customFormat="1" hidden="1" x14ac:dyDescent="0.15">
      <c r="A124" s="90"/>
      <c r="B124" s="15"/>
      <c r="P124" s="16"/>
      <c r="Q124" s="16"/>
      <c r="R124" s="16"/>
      <c r="S124" s="16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</row>
    <row r="125" spans="1:60" s="14" customFormat="1" hidden="1" x14ac:dyDescent="0.15">
      <c r="A125" s="90"/>
      <c r="B125" s="15"/>
      <c r="P125" s="16"/>
      <c r="Q125" s="16"/>
      <c r="R125" s="16"/>
      <c r="S125" s="16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</row>
    <row r="126" spans="1:60" s="14" customFormat="1" hidden="1" x14ac:dyDescent="0.15">
      <c r="A126" s="90"/>
      <c r="B126" s="15"/>
      <c r="P126" s="16"/>
      <c r="Q126" s="16"/>
      <c r="R126" s="16"/>
      <c r="S126" s="16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</row>
    <row r="127" spans="1:60" s="14" customFormat="1" hidden="1" x14ac:dyDescent="0.15">
      <c r="A127" s="90"/>
      <c r="B127" s="15"/>
      <c r="P127" s="16"/>
      <c r="Q127" s="16"/>
      <c r="R127" s="16"/>
      <c r="S127" s="16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</row>
    <row r="128" spans="1:60" s="14" customFormat="1" hidden="1" x14ac:dyDescent="0.15">
      <c r="A128" s="90"/>
      <c r="B128" s="15"/>
      <c r="P128" s="16"/>
      <c r="Q128" s="16"/>
      <c r="R128" s="16"/>
      <c r="S128" s="16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</row>
    <row r="129" spans="1:60" s="14" customFormat="1" hidden="1" x14ac:dyDescent="0.15">
      <c r="A129" s="90"/>
      <c r="B129" s="15"/>
      <c r="P129" s="16"/>
      <c r="Q129" s="16"/>
      <c r="R129" s="16"/>
      <c r="S129" s="16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</row>
    <row r="130" spans="1:60" s="14" customFormat="1" hidden="1" x14ac:dyDescent="0.15">
      <c r="A130" s="90"/>
      <c r="B130" s="15"/>
      <c r="P130" s="16"/>
      <c r="Q130" s="16"/>
      <c r="R130" s="16"/>
      <c r="S130" s="16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</row>
    <row r="131" spans="1:60" s="14" customFormat="1" hidden="1" x14ac:dyDescent="0.15">
      <c r="A131" s="90"/>
      <c r="B131" s="15"/>
      <c r="P131" s="16"/>
      <c r="Q131" s="16"/>
      <c r="R131" s="16"/>
      <c r="S131" s="16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</row>
    <row r="132" spans="1:60" s="14" customFormat="1" hidden="1" x14ac:dyDescent="0.15">
      <c r="A132" s="90"/>
      <c r="B132" s="15"/>
      <c r="P132" s="16"/>
      <c r="Q132" s="16"/>
      <c r="R132" s="16"/>
      <c r="S132" s="16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</row>
    <row r="133" spans="1:60" s="14" customFormat="1" hidden="1" x14ac:dyDescent="0.15">
      <c r="A133" s="90"/>
      <c r="B133" s="15"/>
      <c r="P133" s="16"/>
      <c r="Q133" s="16"/>
      <c r="R133" s="16"/>
      <c r="S133" s="16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</row>
    <row r="134" spans="1:60" s="14" customFormat="1" hidden="1" x14ac:dyDescent="0.15">
      <c r="A134" s="90"/>
      <c r="B134" s="15"/>
      <c r="P134" s="16"/>
      <c r="Q134" s="16"/>
      <c r="R134" s="16"/>
      <c r="S134" s="16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</row>
    <row r="135" spans="1:60" s="14" customFormat="1" hidden="1" x14ac:dyDescent="0.15">
      <c r="A135" s="90"/>
      <c r="B135" s="15"/>
      <c r="P135" s="16"/>
      <c r="Q135" s="16"/>
      <c r="R135" s="16"/>
      <c r="S135" s="16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</row>
    <row r="136" spans="1:60" s="14" customFormat="1" hidden="1" x14ac:dyDescent="0.15">
      <c r="A136" s="90"/>
      <c r="B136" s="15"/>
      <c r="P136" s="16"/>
      <c r="Q136" s="16"/>
      <c r="R136" s="16"/>
      <c r="S136" s="16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</row>
    <row r="137" spans="1:60" s="14" customFormat="1" hidden="1" x14ac:dyDescent="0.15">
      <c r="A137" s="90"/>
      <c r="B137" s="15"/>
      <c r="P137" s="16"/>
      <c r="Q137" s="16"/>
      <c r="R137" s="16"/>
      <c r="S137" s="16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</row>
    <row r="138" spans="1:60" s="14" customFormat="1" hidden="1" x14ac:dyDescent="0.15">
      <c r="A138" s="90"/>
      <c r="B138" s="15"/>
      <c r="P138" s="16"/>
      <c r="Q138" s="16"/>
      <c r="R138" s="16"/>
      <c r="S138" s="16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</row>
    <row r="139" spans="1:60" s="14" customFormat="1" hidden="1" x14ac:dyDescent="0.15">
      <c r="A139" s="90"/>
      <c r="B139" s="15"/>
      <c r="P139" s="16"/>
      <c r="Q139" s="16"/>
      <c r="R139" s="16"/>
      <c r="S139" s="16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</row>
    <row r="140" spans="1:60" s="14" customFormat="1" hidden="1" x14ac:dyDescent="0.15">
      <c r="A140" s="90"/>
      <c r="B140" s="15"/>
      <c r="P140" s="16"/>
      <c r="Q140" s="16"/>
      <c r="R140" s="16"/>
      <c r="S140" s="16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</row>
    <row r="141" spans="1:60" s="14" customFormat="1" hidden="1" x14ac:dyDescent="0.15">
      <c r="A141" s="90"/>
      <c r="B141" s="15"/>
      <c r="P141" s="16"/>
      <c r="Q141" s="16"/>
      <c r="R141" s="16"/>
      <c r="S141" s="16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</row>
    <row r="142" spans="1:60" s="14" customFormat="1" hidden="1" x14ac:dyDescent="0.15">
      <c r="A142" s="90"/>
      <c r="B142" s="15"/>
      <c r="P142" s="16"/>
      <c r="Q142" s="16"/>
      <c r="R142" s="16"/>
      <c r="S142" s="16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</row>
    <row r="143" spans="1:60" s="14" customFormat="1" hidden="1" x14ac:dyDescent="0.15">
      <c r="A143" s="90"/>
      <c r="B143" s="15"/>
      <c r="P143" s="16"/>
      <c r="Q143" s="16"/>
      <c r="R143" s="16"/>
      <c r="S143" s="16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</row>
    <row r="144" spans="1:60" s="14" customFormat="1" hidden="1" x14ac:dyDescent="0.15">
      <c r="A144" s="90"/>
      <c r="B144" s="15"/>
      <c r="P144" s="16"/>
      <c r="Q144" s="16"/>
      <c r="R144" s="16"/>
      <c r="S144" s="16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</row>
    <row r="145" spans="1:60" s="14" customFormat="1" hidden="1" x14ac:dyDescent="0.15">
      <c r="A145" s="90"/>
      <c r="B145" s="15"/>
      <c r="P145" s="16"/>
      <c r="Q145" s="16"/>
      <c r="R145" s="16"/>
      <c r="S145" s="16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</row>
    <row r="146" spans="1:60" s="14" customFormat="1" hidden="1" x14ac:dyDescent="0.15">
      <c r="A146" s="90"/>
      <c r="B146" s="15"/>
      <c r="P146" s="16"/>
      <c r="Q146" s="16"/>
      <c r="R146" s="16"/>
      <c r="S146" s="16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</row>
    <row r="147" spans="1:60" s="14" customFormat="1" hidden="1" x14ac:dyDescent="0.15">
      <c r="A147" s="90"/>
      <c r="B147" s="15"/>
      <c r="P147" s="16"/>
      <c r="Q147" s="16"/>
      <c r="R147" s="16"/>
      <c r="S147" s="16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</row>
    <row r="148" spans="1:60" s="14" customFormat="1" hidden="1" x14ac:dyDescent="0.15">
      <c r="A148" s="90"/>
      <c r="B148" s="15"/>
      <c r="P148" s="16"/>
      <c r="Q148" s="16"/>
      <c r="R148" s="16"/>
      <c r="S148" s="16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</row>
    <row r="149" spans="1:60" s="14" customFormat="1" hidden="1" x14ac:dyDescent="0.15">
      <c r="A149" s="90"/>
      <c r="B149" s="15"/>
      <c r="P149" s="16"/>
      <c r="Q149" s="16"/>
      <c r="R149" s="16"/>
      <c r="S149" s="16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</row>
    <row r="150" spans="1:60" s="14" customFormat="1" hidden="1" x14ac:dyDescent="0.15">
      <c r="A150" s="90"/>
      <c r="B150" s="15"/>
      <c r="P150" s="16"/>
      <c r="Q150" s="16"/>
      <c r="R150" s="16"/>
      <c r="S150" s="16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</row>
    <row r="151" spans="1:60" s="14" customFormat="1" hidden="1" x14ac:dyDescent="0.15">
      <c r="A151" s="90"/>
      <c r="B151" s="15"/>
      <c r="P151" s="16"/>
      <c r="Q151" s="16"/>
      <c r="R151" s="16"/>
      <c r="S151" s="16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</row>
    <row r="152" spans="1:60" s="14" customFormat="1" hidden="1" x14ac:dyDescent="0.15">
      <c r="A152" s="90"/>
      <c r="B152" s="15"/>
      <c r="P152" s="16"/>
      <c r="Q152" s="16"/>
      <c r="R152" s="16"/>
      <c r="S152" s="16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</row>
    <row r="153" spans="1:60" s="14" customFormat="1" hidden="1" x14ac:dyDescent="0.15">
      <c r="A153" s="90"/>
      <c r="B153" s="15"/>
      <c r="P153" s="16"/>
      <c r="Q153" s="16"/>
      <c r="R153" s="16"/>
      <c r="S153" s="16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</row>
    <row r="154" spans="1:60" s="14" customFormat="1" hidden="1" x14ac:dyDescent="0.15">
      <c r="A154" s="90"/>
      <c r="B154" s="15"/>
      <c r="P154" s="16"/>
      <c r="Q154" s="16"/>
      <c r="R154" s="16"/>
      <c r="S154" s="16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</row>
    <row r="155" spans="1:60" s="14" customFormat="1" hidden="1" x14ac:dyDescent="0.15">
      <c r="A155" s="90"/>
      <c r="B155" s="15"/>
      <c r="P155" s="16"/>
      <c r="Q155" s="16"/>
      <c r="R155" s="16"/>
      <c r="S155" s="16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</row>
    <row r="156" spans="1:60" s="14" customFormat="1" hidden="1" x14ac:dyDescent="0.15">
      <c r="A156" s="90"/>
      <c r="B156" s="15"/>
      <c r="P156" s="16"/>
      <c r="Q156" s="16"/>
      <c r="R156" s="16"/>
      <c r="S156" s="16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</row>
    <row r="157" spans="1:60" s="14" customFormat="1" hidden="1" x14ac:dyDescent="0.15">
      <c r="A157" s="90"/>
      <c r="B157" s="15"/>
      <c r="P157" s="16"/>
      <c r="Q157" s="16"/>
      <c r="R157" s="16"/>
      <c r="S157" s="16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</row>
    <row r="158" spans="1:60" s="14" customFormat="1" hidden="1" x14ac:dyDescent="0.15">
      <c r="A158" s="90"/>
      <c r="B158" s="15"/>
      <c r="P158" s="16"/>
      <c r="Q158" s="16"/>
      <c r="R158" s="16"/>
      <c r="S158" s="16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</row>
    <row r="159" spans="1:60" s="14" customFormat="1" hidden="1" x14ac:dyDescent="0.15">
      <c r="A159" s="90"/>
      <c r="B159" s="15"/>
      <c r="P159" s="16"/>
      <c r="Q159" s="16"/>
      <c r="R159" s="16"/>
      <c r="S159" s="16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</row>
    <row r="160" spans="1:60" s="14" customFormat="1" hidden="1" x14ac:dyDescent="0.15">
      <c r="A160" s="90"/>
      <c r="B160" s="15"/>
      <c r="P160" s="16"/>
      <c r="Q160" s="16"/>
      <c r="R160" s="16"/>
      <c r="S160" s="16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</row>
    <row r="161" spans="1:60" s="14" customFormat="1" hidden="1" x14ac:dyDescent="0.15">
      <c r="A161" s="90"/>
      <c r="B161" s="15"/>
      <c r="P161" s="16"/>
      <c r="Q161" s="16"/>
      <c r="R161" s="16"/>
      <c r="S161" s="16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</row>
    <row r="162" spans="1:60" s="14" customFormat="1" hidden="1" x14ac:dyDescent="0.15">
      <c r="A162" s="90"/>
      <c r="B162" s="15"/>
      <c r="P162" s="16"/>
      <c r="Q162" s="16"/>
      <c r="R162" s="16"/>
      <c r="S162" s="16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</row>
    <row r="163" spans="1:60" s="14" customFormat="1" hidden="1" x14ac:dyDescent="0.15">
      <c r="A163" s="90"/>
      <c r="B163" s="15"/>
      <c r="P163" s="16"/>
      <c r="Q163" s="16"/>
      <c r="R163" s="16"/>
      <c r="S163" s="16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</row>
    <row r="164" spans="1:60" s="14" customFormat="1" hidden="1" x14ac:dyDescent="0.15">
      <c r="A164" s="90"/>
      <c r="B164" s="15"/>
      <c r="P164" s="16"/>
      <c r="Q164" s="16"/>
      <c r="R164" s="16"/>
      <c r="S164" s="16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</row>
    <row r="165" spans="1:60" s="14" customFormat="1" hidden="1" x14ac:dyDescent="0.15">
      <c r="A165" s="90"/>
      <c r="B165" s="15"/>
      <c r="P165" s="16"/>
      <c r="Q165" s="16"/>
      <c r="R165" s="16"/>
      <c r="S165" s="16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</row>
    <row r="166" spans="1:60" s="14" customFormat="1" hidden="1" x14ac:dyDescent="0.15">
      <c r="A166" s="90"/>
      <c r="B166" s="15"/>
      <c r="P166" s="16"/>
      <c r="Q166" s="16"/>
      <c r="R166" s="16"/>
      <c r="S166" s="16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</row>
    <row r="167" spans="1:60" s="14" customFormat="1" hidden="1" x14ac:dyDescent="0.15">
      <c r="A167" s="90"/>
      <c r="B167" s="15"/>
      <c r="P167" s="16"/>
      <c r="Q167" s="16"/>
      <c r="R167" s="16"/>
      <c r="S167" s="16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</row>
    <row r="168" spans="1:60" s="14" customFormat="1" hidden="1" x14ac:dyDescent="0.15">
      <c r="A168" s="90"/>
      <c r="B168" s="15"/>
      <c r="P168" s="16"/>
      <c r="Q168" s="16"/>
      <c r="R168" s="16"/>
      <c r="S168" s="16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</row>
    <row r="169" spans="1:60" s="14" customFormat="1" hidden="1" x14ac:dyDescent="0.15">
      <c r="A169" s="90"/>
      <c r="B169" s="15"/>
      <c r="P169" s="16"/>
      <c r="Q169" s="16"/>
      <c r="R169" s="16"/>
      <c r="S169" s="16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</row>
    <row r="170" spans="1:60" s="14" customFormat="1" hidden="1" x14ac:dyDescent="0.15">
      <c r="A170" s="90"/>
      <c r="B170" s="15"/>
      <c r="P170" s="16"/>
      <c r="Q170" s="16"/>
      <c r="R170" s="16"/>
      <c r="S170" s="16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</row>
    <row r="171" spans="1:60" s="14" customFormat="1" hidden="1" x14ac:dyDescent="0.15">
      <c r="A171" s="90"/>
      <c r="B171" s="15"/>
      <c r="P171" s="16"/>
      <c r="Q171" s="16"/>
      <c r="R171" s="16"/>
      <c r="S171" s="16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</row>
    <row r="172" spans="1:60" s="14" customFormat="1" hidden="1" x14ac:dyDescent="0.15">
      <c r="A172" s="90"/>
      <c r="B172" s="15"/>
      <c r="P172" s="16"/>
      <c r="Q172" s="16"/>
      <c r="R172" s="16"/>
      <c r="S172" s="16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</row>
    <row r="173" spans="1:60" s="14" customFormat="1" hidden="1" x14ac:dyDescent="0.15">
      <c r="A173" s="90"/>
      <c r="B173" s="15"/>
      <c r="P173" s="16"/>
      <c r="Q173" s="16"/>
      <c r="R173" s="16"/>
      <c r="S173" s="16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</row>
    <row r="174" spans="1:60" s="14" customFormat="1" hidden="1" x14ac:dyDescent="0.15">
      <c r="A174" s="90"/>
      <c r="B174" s="15"/>
      <c r="P174" s="16"/>
      <c r="Q174" s="16"/>
      <c r="R174" s="16"/>
      <c r="S174" s="16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</row>
    <row r="175" spans="1:60" s="14" customFormat="1" hidden="1" x14ac:dyDescent="0.15">
      <c r="A175" s="90"/>
      <c r="B175" s="15"/>
      <c r="P175" s="16"/>
      <c r="Q175" s="16"/>
      <c r="R175" s="16"/>
      <c r="S175" s="16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</row>
    <row r="176" spans="1:60" s="14" customFormat="1" hidden="1" x14ac:dyDescent="0.15">
      <c r="A176" s="90"/>
      <c r="B176" s="15"/>
      <c r="P176" s="16"/>
      <c r="Q176" s="16"/>
      <c r="R176" s="16"/>
      <c r="S176" s="16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</row>
    <row r="177" spans="1:60" s="14" customFormat="1" hidden="1" x14ac:dyDescent="0.15">
      <c r="A177" s="90"/>
      <c r="B177" s="15"/>
      <c r="P177" s="16"/>
      <c r="Q177" s="16"/>
      <c r="R177" s="16"/>
      <c r="S177" s="16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</row>
    <row r="178" spans="1:60" s="14" customFormat="1" hidden="1" x14ac:dyDescent="0.15">
      <c r="A178" s="90"/>
      <c r="B178" s="15"/>
      <c r="P178" s="16"/>
      <c r="Q178" s="16"/>
      <c r="R178" s="16"/>
      <c r="S178" s="16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</row>
    <row r="179" spans="1:60" s="14" customFormat="1" hidden="1" x14ac:dyDescent="0.15">
      <c r="A179" s="90"/>
      <c r="B179" s="15"/>
      <c r="P179" s="16"/>
      <c r="Q179" s="16"/>
      <c r="R179" s="16"/>
      <c r="S179" s="16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</row>
    <row r="180" spans="1:60" s="14" customFormat="1" hidden="1" x14ac:dyDescent="0.15">
      <c r="A180" s="90"/>
      <c r="B180" s="15"/>
      <c r="P180" s="16"/>
      <c r="Q180" s="16"/>
      <c r="R180" s="16"/>
      <c r="S180" s="16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</row>
    <row r="181" spans="1:60" s="14" customFormat="1" hidden="1" x14ac:dyDescent="0.15">
      <c r="A181" s="90"/>
      <c r="B181" s="15"/>
      <c r="P181" s="16"/>
      <c r="Q181" s="16"/>
      <c r="R181" s="16"/>
      <c r="S181" s="16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</row>
    <row r="182" spans="1:60" s="14" customFormat="1" hidden="1" x14ac:dyDescent="0.15">
      <c r="A182" s="90"/>
      <c r="B182" s="15"/>
      <c r="P182" s="16"/>
      <c r="Q182" s="16"/>
      <c r="R182" s="16"/>
      <c r="S182" s="16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</row>
    <row r="183" spans="1:60" s="14" customFormat="1" hidden="1" x14ac:dyDescent="0.15">
      <c r="A183" s="90"/>
      <c r="B183" s="15"/>
      <c r="P183" s="16"/>
      <c r="Q183" s="16"/>
      <c r="R183" s="16"/>
      <c r="S183" s="16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</row>
    <row r="184" spans="1:60" s="14" customFormat="1" hidden="1" x14ac:dyDescent="0.15">
      <c r="A184" s="90"/>
      <c r="B184" s="15"/>
      <c r="P184" s="16"/>
      <c r="Q184" s="16"/>
      <c r="R184" s="16"/>
      <c r="S184" s="16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</row>
    <row r="185" spans="1:60" s="14" customFormat="1" hidden="1" x14ac:dyDescent="0.15">
      <c r="A185" s="90"/>
      <c r="B185" s="15"/>
      <c r="P185" s="16"/>
      <c r="Q185" s="16"/>
      <c r="R185" s="16"/>
      <c r="S185" s="16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</row>
    <row r="186" spans="1:60" s="14" customFormat="1" hidden="1" x14ac:dyDescent="0.15">
      <c r="A186" s="90"/>
      <c r="B186" s="15"/>
      <c r="P186" s="16"/>
      <c r="Q186" s="16"/>
      <c r="R186" s="16"/>
      <c r="S186" s="16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</row>
    <row r="187" spans="1:60" s="14" customFormat="1" hidden="1" x14ac:dyDescent="0.15">
      <c r="A187" s="90"/>
      <c r="B187" s="15"/>
      <c r="P187" s="16"/>
      <c r="Q187" s="16"/>
      <c r="R187" s="16"/>
      <c r="S187" s="16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</row>
    <row r="188" spans="1:60" s="14" customFormat="1" hidden="1" x14ac:dyDescent="0.15">
      <c r="A188" s="90"/>
      <c r="B188" s="15"/>
      <c r="P188" s="16"/>
      <c r="Q188" s="16"/>
      <c r="R188" s="16"/>
      <c r="S188" s="16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</row>
    <row r="189" spans="1:60" s="14" customFormat="1" hidden="1" x14ac:dyDescent="0.15">
      <c r="A189" s="90"/>
      <c r="B189" s="15"/>
      <c r="P189" s="16"/>
      <c r="Q189" s="16"/>
      <c r="R189" s="16"/>
      <c r="S189" s="16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</row>
    <row r="190" spans="1:60" s="14" customFormat="1" hidden="1" x14ac:dyDescent="0.15">
      <c r="A190" s="90"/>
      <c r="B190" s="15"/>
      <c r="P190" s="16"/>
      <c r="Q190" s="16"/>
      <c r="R190" s="16"/>
      <c r="S190" s="16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</row>
    <row r="191" spans="1:60" s="14" customFormat="1" hidden="1" x14ac:dyDescent="0.15">
      <c r="A191" s="90"/>
      <c r="B191" s="15"/>
      <c r="P191" s="16"/>
      <c r="Q191" s="16"/>
      <c r="R191" s="16"/>
      <c r="S191" s="16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</row>
    <row r="192" spans="1:60" s="14" customFormat="1" hidden="1" x14ac:dyDescent="0.15">
      <c r="A192" s="90"/>
      <c r="B192" s="15"/>
      <c r="P192" s="16"/>
      <c r="Q192" s="16"/>
      <c r="R192" s="16"/>
      <c r="S192" s="16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</row>
    <row r="193" spans="1:60" s="14" customFormat="1" hidden="1" x14ac:dyDescent="0.15">
      <c r="A193" s="90"/>
      <c r="B193" s="15"/>
      <c r="P193" s="16"/>
      <c r="Q193" s="16"/>
      <c r="R193" s="16"/>
      <c r="S193" s="16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</row>
    <row r="194" spans="1:60" s="14" customFormat="1" hidden="1" x14ac:dyDescent="0.15">
      <c r="A194" s="90"/>
      <c r="B194" s="15"/>
      <c r="P194" s="16"/>
      <c r="Q194" s="16"/>
      <c r="R194" s="16"/>
      <c r="S194" s="16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</row>
    <row r="195" spans="1:60" s="14" customFormat="1" hidden="1" x14ac:dyDescent="0.15">
      <c r="A195" s="90"/>
      <c r="B195" s="15"/>
      <c r="P195" s="16"/>
      <c r="Q195" s="16"/>
      <c r="R195" s="16"/>
      <c r="S195" s="16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</row>
    <row r="196" spans="1:60" s="14" customFormat="1" hidden="1" x14ac:dyDescent="0.15">
      <c r="A196" s="90"/>
      <c r="B196" s="15"/>
      <c r="P196" s="16"/>
      <c r="Q196" s="16"/>
      <c r="R196" s="16"/>
      <c r="S196" s="16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</row>
    <row r="197" spans="1:60" s="14" customFormat="1" hidden="1" x14ac:dyDescent="0.15">
      <c r="A197" s="90"/>
      <c r="B197" s="15"/>
      <c r="P197" s="16"/>
      <c r="Q197" s="16"/>
      <c r="R197" s="16"/>
      <c r="S197" s="16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</row>
    <row r="198" spans="1:60" s="14" customFormat="1" hidden="1" x14ac:dyDescent="0.15">
      <c r="A198" s="90"/>
      <c r="B198" s="15"/>
      <c r="P198" s="16"/>
      <c r="Q198" s="16"/>
      <c r="R198" s="16"/>
      <c r="S198" s="16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</row>
    <row r="199" spans="1:60" s="14" customFormat="1" hidden="1" x14ac:dyDescent="0.15">
      <c r="A199" s="90"/>
      <c r="B199" s="15"/>
      <c r="P199" s="16"/>
      <c r="Q199" s="16"/>
      <c r="R199" s="16"/>
      <c r="S199" s="16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</row>
    <row r="200" spans="1:60" s="14" customFormat="1" x14ac:dyDescent="0.15">
      <c r="A200" s="90"/>
      <c r="B200" s="15"/>
      <c r="P200" s="16"/>
      <c r="Q200" s="16"/>
      <c r="R200" s="16"/>
      <c r="S200" s="16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</row>
    <row r="201" spans="1:60" s="14" customFormat="1" x14ac:dyDescent="0.15">
      <c r="A201" s="90"/>
      <c r="B201" s="15"/>
      <c r="P201" s="16"/>
      <c r="Q201" s="16"/>
      <c r="R201" s="16"/>
      <c r="S201" s="16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</row>
    <row r="202" spans="1:60" s="14" customFormat="1" x14ac:dyDescent="0.15">
      <c r="A202" s="90"/>
      <c r="B202" s="15"/>
      <c r="P202" s="16"/>
      <c r="Q202" s="16"/>
      <c r="R202" s="16"/>
      <c r="S202" s="16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</row>
    <row r="203" spans="1:60" s="14" customFormat="1" x14ac:dyDescent="0.15">
      <c r="A203" s="90"/>
      <c r="B203" s="15"/>
      <c r="P203" s="16"/>
      <c r="Q203" s="16"/>
      <c r="R203" s="16"/>
      <c r="S203" s="16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</row>
    <row r="204" spans="1:60" s="14" customFormat="1" x14ac:dyDescent="0.15">
      <c r="A204" s="90"/>
      <c r="B204" s="15"/>
      <c r="P204" s="16"/>
      <c r="Q204" s="16"/>
      <c r="R204" s="16"/>
      <c r="S204" s="16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</row>
    <row r="205" spans="1:60" s="14" customFormat="1" x14ac:dyDescent="0.15">
      <c r="A205" s="90"/>
      <c r="B205" s="15"/>
      <c r="P205" s="16"/>
      <c r="Q205" s="16"/>
      <c r="R205" s="16"/>
      <c r="S205" s="16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</row>
    <row r="206" spans="1:60" s="14" customFormat="1" x14ac:dyDescent="0.15">
      <c r="A206" s="90"/>
      <c r="B206" s="15"/>
      <c r="P206" s="16"/>
      <c r="Q206" s="16"/>
      <c r="R206" s="16"/>
      <c r="S206" s="16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</row>
    <row r="207" spans="1:60" s="14" customFormat="1" x14ac:dyDescent="0.15">
      <c r="A207" s="90"/>
      <c r="B207" s="15"/>
      <c r="P207" s="16"/>
      <c r="Q207" s="16"/>
      <c r="R207" s="16"/>
      <c r="S207" s="16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</row>
    <row r="208" spans="1:60" s="14" customFormat="1" x14ac:dyDescent="0.15">
      <c r="A208" s="90"/>
      <c r="B208" s="15"/>
      <c r="P208" s="16"/>
      <c r="Q208" s="16"/>
      <c r="R208" s="16"/>
      <c r="S208" s="16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</row>
    <row r="209" spans="1:60" s="14" customFormat="1" x14ac:dyDescent="0.15">
      <c r="A209" s="90"/>
      <c r="B209" s="15"/>
      <c r="P209" s="16"/>
      <c r="Q209" s="16"/>
      <c r="R209" s="16"/>
      <c r="S209" s="16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</row>
    <row r="210" spans="1:60" s="14" customFormat="1" x14ac:dyDescent="0.15">
      <c r="A210" s="90"/>
      <c r="B210" s="15"/>
      <c r="P210" s="16"/>
      <c r="Q210" s="16"/>
      <c r="R210" s="16"/>
      <c r="S210" s="16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</row>
    <row r="211" spans="1:60" s="14" customFormat="1" x14ac:dyDescent="0.15">
      <c r="A211" s="90"/>
      <c r="B211" s="15"/>
      <c r="P211" s="16"/>
      <c r="Q211" s="16"/>
      <c r="R211" s="16"/>
      <c r="S211" s="16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</row>
    <row r="212" spans="1:60" s="14" customFormat="1" x14ac:dyDescent="0.15">
      <c r="A212" s="90"/>
      <c r="B212" s="15"/>
      <c r="P212" s="16"/>
      <c r="Q212" s="16"/>
      <c r="R212" s="16"/>
      <c r="S212" s="16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</row>
    <row r="213" spans="1:60" s="14" customFormat="1" x14ac:dyDescent="0.15">
      <c r="A213" s="90"/>
      <c r="B213" s="15"/>
      <c r="P213" s="16"/>
      <c r="Q213" s="16"/>
      <c r="R213" s="16"/>
      <c r="S213" s="16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</row>
    <row r="214" spans="1:60" s="14" customFormat="1" x14ac:dyDescent="0.15">
      <c r="A214" s="90"/>
      <c r="B214" s="15"/>
      <c r="P214" s="16"/>
      <c r="Q214" s="16"/>
      <c r="R214" s="16"/>
      <c r="S214" s="16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</row>
    <row r="215" spans="1:60" s="14" customFormat="1" x14ac:dyDescent="0.15">
      <c r="A215" s="90"/>
      <c r="B215" s="15"/>
      <c r="P215" s="16"/>
      <c r="Q215" s="16"/>
      <c r="R215" s="16"/>
      <c r="S215" s="16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</row>
    <row r="216" spans="1:60" s="14" customFormat="1" x14ac:dyDescent="0.15">
      <c r="A216" s="90"/>
      <c r="B216" s="15"/>
      <c r="P216" s="16"/>
      <c r="Q216" s="16"/>
      <c r="R216" s="16"/>
      <c r="S216" s="16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</row>
    <row r="217" spans="1:60" s="14" customFormat="1" x14ac:dyDescent="0.15">
      <c r="A217" s="90"/>
      <c r="B217" s="15"/>
      <c r="P217" s="16"/>
      <c r="Q217" s="16"/>
      <c r="R217" s="16"/>
      <c r="S217" s="16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</row>
    <row r="218" spans="1:60" s="14" customFormat="1" x14ac:dyDescent="0.15">
      <c r="A218" s="90"/>
      <c r="B218" s="15"/>
      <c r="P218" s="16"/>
      <c r="Q218" s="16"/>
      <c r="R218" s="16"/>
      <c r="S218" s="16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</row>
    <row r="219" spans="1:60" s="14" customFormat="1" x14ac:dyDescent="0.15">
      <c r="A219" s="90"/>
      <c r="B219" s="15"/>
      <c r="P219" s="16"/>
      <c r="Q219" s="16"/>
      <c r="R219" s="16"/>
      <c r="S219" s="16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</row>
    <row r="220" spans="1:60" s="14" customFormat="1" x14ac:dyDescent="0.15">
      <c r="A220" s="90"/>
      <c r="B220" s="15"/>
      <c r="P220" s="16"/>
      <c r="Q220" s="16"/>
      <c r="R220" s="16"/>
      <c r="S220" s="16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</row>
    <row r="221" spans="1:60" s="14" customFormat="1" x14ac:dyDescent="0.15">
      <c r="A221" s="90"/>
      <c r="B221" s="15"/>
      <c r="P221" s="16"/>
      <c r="Q221" s="16"/>
      <c r="R221" s="16"/>
      <c r="S221" s="16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</row>
    <row r="222" spans="1:60" s="14" customFormat="1" x14ac:dyDescent="0.15">
      <c r="A222" s="90"/>
      <c r="B222" s="15"/>
      <c r="P222" s="16"/>
      <c r="Q222" s="16"/>
      <c r="R222" s="16"/>
      <c r="S222" s="16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</row>
    <row r="223" spans="1:60" s="14" customFormat="1" x14ac:dyDescent="0.15">
      <c r="A223" s="90"/>
      <c r="B223" s="15"/>
      <c r="P223" s="16"/>
      <c r="Q223" s="16"/>
      <c r="R223" s="16"/>
      <c r="S223" s="16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</row>
    <row r="224" spans="1:60" s="14" customFormat="1" x14ac:dyDescent="0.15">
      <c r="A224" s="90"/>
      <c r="B224" s="15"/>
      <c r="P224" s="16"/>
      <c r="Q224" s="16"/>
      <c r="R224" s="16"/>
      <c r="S224" s="16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</row>
    <row r="225" spans="1:60" s="14" customFormat="1" x14ac:dyDescent="0.15">
      <c r="A225" s="90"/>
      <c r="B225" s="15"/>
      <c r="P225" s="16"/>
      <c r="Q225" s="16"/>
      <c r="R225" s="16"/>
      <c r="S225" s="16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</row>
    <row r="226" spans="1:60" s="14" customFormat="1" x14ac:dyDescent="0.15">
      <c r="A226" s="90"/>
      <c r="B226" s="15"/>
      <c r="P226" s="16"/>
      <c r="Q226" s="16"/>
      <c r="R226" s="16"/>
      <c r="S226" s="16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</row>
    <row r="227" spans="1:60" s="14" customFormat="1" x14ac:dyDescent="0.15">
      <c r="A227" s="90"/>
      <c r="B227" s="15"/>
      <c r="P227" s="16"/>
      <c r="Q227" s="16"/>
      <c r="R227" s="16"/>
      <c r="S227" s="16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</row>
    <row r="228" spans="1:60" s="14" customFormat="1" x14ac:dyDescent="0.15">
      <c r="A228" s="90"/>
      <c r="B228" s="15"/>
      <c r="P228" s="16"/>
      <c r="Q228" s="16"/>
      <c r="R228" s="16"/>
      <c r="S228" s="16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</row>
    <row r="229" spans="1:60" s="14" customFormat="1" x14ac:dyDescent="0.15">
      <c r="A229" s="90"/>
      <c r="B229" s="15"/>
      <c r="P229" s="16"/>
      <c r="Q229" s="16"/>
      <c r="R229" s="16"/>
      <c r="S229" s="16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</row>
    <row r="230" spans="1:60" s="14" customFormat="1" x14ac:dyDescent="0.15">
      <c r="A230" s="90"/>
      <c r="B230" s="15"/>
      <c r="P230" s="16"/>
      <c r="Q230" s="16"/>
      <c r="R230" s="16"/>
      <c r="S230" s="16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</row>
    <row r="231" spans="1:60" s="14" customFormat="1" x14ac:dyDescent="0.15">
      <c r="A231" s="90"/>
      <c r="B231" s="15"/>
      <c r="P231" s="16"/>
      <c r="Q231" s="16"/>
      <c r="R231" s="16"/>
      <c r="S231" s="16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</row>
    <row r="232" spans="1:60" s="14" customFormat="1" x14ac:dyDescent="0.15">
      <c r="A232" s="90"/>
      <c r="B232" s="15"/>
      <c r="P232" s="16"/>
      <c r="Q232" s="16"/>
      <c r="R232" s="16"/>
      <c r="S232" s="16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</row>
    <row r="233" spans="1:60" s="14" customFormat="1" x14ac:dyDescent="0.15">
      <c r="A233" s="90"/>
      <c r="B233" s="15"/>
      <c r="P233" s="16"/>
      <c r="Q233" s="16"/>
      <c r="R233" s="16"/>
      <c r="S233" s="16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</row>
    <row r="234" spans="1:60" s="14" customFormat="1" x14ac:dyDescent="0.15">
      <c r="A234" s="90"/>
      <c r="B234" s="15"/>
      <c r="P234" s="16"/>
      <c r="Q234" s="16"/>
      <c r="R234" s="16"/>
      <c r="S234" s="16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</row>
    <row r="235" spans="1:60" s="14" customFormat="1" x14ac:dyDescent="0.15">
      <c r="A235" s="90"/>
      <c r="B235" s="15"/>
      <c r="P235" s="16"/>
      <c r="Q235" s="16"/>
      <c r="R235" s="16"/>
      <c r="S235" s="16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</row>
    <row r="236" spans="1:60" s="14" customFormat="1" x14ac:dyDescent="0.15">
      <c r="A236" s="90"/>
      <c r="B236" s="15"/>
      <c r="P236" s="16"/>
      <c r="Q236" s="16"/>
      <c r="R236" s="16"/>
      <c r="S236" s="16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</row>
    <row r="237" spans="1:60" s="14" customFormat="1" x14ac:dyDescent="0.15">
      <c r="A237" s="90"/>
      <c r="B237" s="15"/>
      <c r="P237" s="16"/>
      <c r="Q237" s="16"/>
      <c r="R237" s="16"/>
      <c r="S237" s="16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</row>
    <row r="238" spans="1:60" s="14" customFormat="1" x14ac:dyDescent="0.15">
      <c r="A238" s="90"/>
      <c r="B238" s="15"/>
      <c r="P238" s="16"/>
      <c r="Q238" s="16"/>
      <c r="R238" s="16"/>
      <c r="S238" s="16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</row>
    <row r="239" spans="1:60" s="14" customFormat="1" x14ac:dyDescent="0.15">
      <c r="A239" s="90"/>
      <c r="B239" s="15"/>
      <c r="P239" s="16"/>
      <c r="Q239" s="16"/>
      <c r="R239" s="16"/>
      <c r="S239" s="16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</row>
  </sheetData>
  <protectedRanges>
    <protectedRange sqref="F4:J24" name="区域2"/>
    <protectedRange sqref="A1:A2 C4:D5 A107:A108" name="区域1"/>
  </protectedRanges>
  <mergeCells count="21">
    <mergeCell ref="B2:J2"/>
    <mergeCell ref="B3:D3"/>
    <mergeCell ref="F3:J3"/>
    <mergeCell ref="C4:D4"/>
    <mergeCell ref="Q12:S12"/>
    <mergeCell ref="Q5:S5"/>
    <mergeCell ref="R6:S6"/>
    <mergeCell ref="R7:S7"/>
    <mergeCell ref="R8:S8"/>
    <mergeCell ref="R9:S9"/>
    <mergeCell ref="Q10:S10"/>
    <mergeCell ref="Q11:S11"/>
    <mergeCell ref="C5:D5"/>
    <mergeCell ref="C6:D6"/>
    <mergeCell ref="C7:D7"/>
    <mergeCell ref="B8:D8"/>
    <mergeCell ref="D33:D108"/>
    <mergeCell ref="C27:O27"/>
    <mergeCell ref="D31:R31"/>
    <mergeCell ref="B9:D9"/>
    <mergeCell ref="B10:D10"/>
  </mergeCells>
  <phoneticPr fontId="1" type="noConversion"/>
  <conditionalFormatting sqref="B34 B36:B109 B30:B32">
    <cfRule type="expression" dxfId="4" priority="2" stopIfTrue="1">
      <formula>CELL("row")=ROW()</formula>
    </cfRule>
  </conditionalFormatting>
  <dataValidations count="5">
    <dataValidation type="list" allowBlank="1" showInputMessage="1" showErrorMessage="1" promptTitle="温馨提示：" prompt="_x000a_点击这里的下拉箭头选择你要查询的城市！" sqref="R7:S7">
      <formula1>INDIRECT(R6&amp;"!A5:A300")</formula1>
    </dataValidation>
    <dataValidation type="list" allowBlank="1" showInputMessage="1" showErrorMessage="1" promptTitle="温馨提示：" prompt="_x000a_点击这里的下拉箭头选择你要查询的城市！" sqref="C5:D5">
      <formula1>INDIRECT(C4&amp;"数据!A5:A300")</formula1>
    </dataValidation>
    <dataValidation allowBlank="1" showInputMessage="1" showErrorMessage="1" prompt="您好！" sqref="R8:S8 C6:D6"/>
    <dataValidation type="list" allowBlank="1" showInputMessage="1" showErrorMessage="1" promptTitle="温馨提示：" prompt="_x000a_点击这里的下拉箭头选择城市所在的大洲！" sqref="R6:S6">
      <formula1>区域</formula1>
    </dataValidation>
    <dataValidation showDropDown="1" showInputMessage="1" showErrorMessage="1" promptTitle="温馨提示：" prompt="_x000a_点击这里的下拉箭头选择城市所在的大洲！" sqref="C4:D4"/>
  </dataValidations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7276" r:id="rId4" name="CommandButton1">
          <controlPr defaultSize="0" autoLine="0" autoPict="0" r:id="rId5">
            <anchor moveWithCells="1">
              <from>
                <xdr:col>6</xdr:col>
                <xdr:colOff>561975</xdr:colOff>
                <xdr:row>23</xdr:row>
                <xdr:rowOff>28575</xdr:rowOff>
              </from>
              <to>
                <xdr:col>8</xdr:col>
                <xdr:colOff>85725</xdr:colOff>
                <xdr:row>24</xdr:row>
                <xdr:rowOff>104775</xdr:rowOff>
              </to>
            </anchor>
          </controlPr>
        </control>
      </mc:Choice>
      <mc:Fallback>
        <control shapeId="7276" r:id="rId4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BI150"/>
  <sheetViews>
    <sheetView tabSelected="1" zoomScale="85" zoomScaleNormal="85" workbookViewId="0">
      <selection activeCell="B19" sqref="B19:D21"/>
    </sheetView>
  </sheetViews>
  <sheetFormatPr defaultRowHeight="14.25" x14ac:dyDescent="0.15"/>
  <cols>
    <col min="1" max="1" width="2.75" style="90" customWidth="1"/>
    <col min="2" max="2" width="16.125" style="11" bestFit="1" customWidth="1"/>
    <col min="5" max="5" width="0.25" customWidth="1"/>
    <col min="11" max="11" width="3.75" style="14" customWidth="1"/>
    <col min="12" max="15" width="9" style="14"/>
    <col min="16" max="19" width="9" style="16"/>
    <col min="20" max="53" width="9" style="13"/>
    <col min="54" max="60" width="9" style="12"/>
  </cols>
  <sheetData>
    <row r="1" spans="1:61" x14ac:dyDescent="0.15">
      <c r="A1" s="88" t="s">
        <v>347</v>
      </c>
      <c r="B1" s="23"/>
      <c r="C1" s="22"/>
      <c r="D1" s="22"/>
      <c r="E1" s="22"/>
      <c r="F1" s="22"/>
      <c r="G1" s="22"/>
      <c r="H1" s="22"/>
      <c r="I1" s="22"/>
      <c r="J1" s="10"/>
      <c r="K1" s="10"/>
    </row>
    <row r="2" spans="1:61" s="13" customFormat="1" x14ac:dyDescent="0.15">
      <c r="A2" s="88"/>
      <c r="B2" s="148" t="s">
        <v>368</v>
      </c>
      <c r="C2" s="149"/>
      <c r="D2" s="150"/>
      <c r="E2" s="24"/>
      <c r="F2" s="25"/>
      <c r="G2" s="25"/>
      <c r="H2" s="25"/>
      <c r="I2" s="25"/>
      <c r="J2" s="10"/>
      <c r="K2" s="10"/>
      <c r="L2" s="14"/>
      <c r="M2" s="14"/>
      <c r="N2" s="14"/>
      <c r="O2" s="14"/>
      <c r="P2" s="16"/>
      <c r="Q2" s="16"/>
      <c r="R2" s="16"/>
      <c r="S2" s="16"/>
      <c r="BB2" s="12"/>
      <c r="BC2" s="12"/>
      <c r="BD2" s="12"/>
      <c r="BE2" s="12"/>
      <c r="BF2" s="12"/>
      <c r="BG2" s="12"/>
      <c r="BH2" s="12"/>
    </row>
    <row r="3" spans="1:61" s="13" customFormat="1" ht="16.5" x14ac:dyDescent="0.15">
      <c r="A3" s="88"/>
      <c r="B3" s="148"/>
      <c r="C3" s="149"/>
      <c r="D3" s="150"/>
      <c r="E3" s="24"/>
      <c r="F3" s="25"/>
      <c r="G3" s="25"/>
      <c r="H3" s="25"/>
      <c r="I3" s="25"/>
      <c r="J3" s="10"/>
      <c r="K3" s="10"/>
      <c r="L3" s="14"/>
      <c r="M3" s="14"/>
      <c r="N3" s="14"/>
      <c r="O3" s="14"/>
      <c r="P3" s="16"/>
      <c r="Q3" s="133"/>
      <c r="R3" s="133"/>
      <c r="S3" s="133"/>
      <c r="BB3" s="12"/>
      <c r="BC3" s="12"/>
      <c r="BD3" s="12"/>
      <c r="BE3" s="12"/>
      <c r="BF3" s="12"/>
      <c r="BG3" s="12"/>
      <c r="BH3" s="12"/>
    </row>
    <row r="4" spans="1:61" s="13" customFormat="1" x14ac:dyDescent="0.15">
      <c r="A4" s="88"/>
      <c r="B4" s="8" t="s">
        <v>142</v>
      </c>
      <c r="C4" s="3" t="s">
        <v>94</v>
      </c>
      <c r="D4" s="4" t="s">
        <v>95</v>
      </c>
      <c r="E4" s="24"/>
      <c r="F4" s="25"/>
      <c r="G4" s="25"/>
      <c r="H4" s="25"/>
      <c r="I4" s="25"/>
      <c r="J4" s="10"/>
      <c r="K4" s="10"/>
      <c r="L4" s="14"/>
      <c r="M4" s="14"/>
      <c r="N4" s="14"/>
      <c r="O4" s="14"/>
      <c r="P4" s="16"/>
      <c r="Q4" s="83"/>
      <c r="R4" s="134"/>
      <c r="S4" s="134"/>
      <c r="BB4" s="12"/>
      <c r="BC4" s="12"/>
      <c r="BD4" s="12"/>
      <c r="BE4" s="12"/>
      <c r="BF4" s="12"/>
      <c r="BG4" s="12"/>
      <c r="BH4" s="12"/>
    </row>
    <row r="5" spans="1:61" s="13" customFormat="1" ht="15.75" x14ac:dyDescent="0.15">
      <c r="A5" s="88"/>
      <c r="B5" s="8">
        <v>1</v>
      </c>
      <c r="C5" s="167">
        <v>5.9</v>
      </c>
      <c r="D5" s="167">
        <v>65</v>
      </c>
      <c r="E5" s="24"/>
      <c r="F5" s="25"/>
      <c r="G5" s="25"/>
      <c r="H5" s="25"/>
      <c r="I5" s="25"/>
      <c r="J5" s="10"/>
      <c r="K5" s="10"/>
      <c r="L5" s="14"/>
      <c r="M5" s="14"/>
      <c r="N5" s="14"/>
      <c r="O5" s="14"/>
      <c r="P5" s="16"/>
      <c r="Q5" s="83"/>
      <c r="R5" s="134"/>
      <c r="S5" s="135"/>
      <c r="BB5" s="12"/>
      <c r="BC5" s="12"/>
      <c r="BD5" s="12"/>
      <c r="BE5" s="12"/>
      <c r="BF5" s="12"/>
      <c r="BG5" s="12"/>
      <c r="BH5" s="12"/>
    </row>
    <row r="6" spans="1:61" s="13" customFormat="1" ht="15.75" x14ac:dyDescent="0.15">
      <c r="A6" s="88"/>
      <c r="B6" s="8"/>
      <c r="C6" s="167">
        <v>7.1</v>
      </c>
      <c r="D6" s="167">
        <v>133.19999999999999</v>
      </c>
      <c r="E6" s="24"/>
      <c r="F6" s="25"/>
      <c r="G6" s="25"/>
      <c r="H6" s="25"/>
      <c r="I6" s="25"/>
      <c r="J6" s="10"/>
      <c r="K6" s="10"/>
      <c r="L6" s="14"/>
      <c r="M6" s="14"/>
      <c r="N6" s="14"/>
      <c r="O6" s="14"/>
      <c r="P6" s="16"/>
      <c r="Q6" s="83"/>
      <c r="R6" s="136"/>
      <c r="S6" s="136"/>
      <c r="BB6" s="12"/>
      <c r="BC6" s="12"/>
      <c r="BD6" s="12"/>
      <c r="BE6" s="12"/>
      <c r="BF6" s="12"/>
      <c r="BG6" s="12"/>
      <c r="BH6" s="12"/>
    </row>
    <row r="7" spans="1:61" s="13" customFormat="1" ht="16.5" x14ac:dyDescent="0.15">
      <c r="A7" s="88"/>
      <c r="B7" s="8"/>
      <c r="C7" s="167">
        <v>11.4</v>
      </c>
      <c r="D7" s="167">
        <v>158.69999999999999</v>
      </c>
      <c r="E7" s="24"/>
      <c r="F7" s="25"/>
      <c r="G7" s="25"/>
      <c r="H7" s="25"/>
      <c r="I7" s="25"/>
      <c r="J7" s="10"/>
      <c r="K7" s="10"/>
      <c r="L7" s="14"/>
      <c r="M7" s="14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BC7" s="12"/>
      <c r="BD7" s="12"/>
      <c r="BE7" s="12"/>
      <c r="BF7" s="12"/>
      <c r="BG7" s="12"/>
      <c r="BH7" s="12"/>
      <c r="BI7" s="12"/>
    </row>
    <row r="8" spans="1:61" s="13" customFormat="1" ht="16.5" x14ac:dyDescent="0.15">
      <c r="A8" s="88"/>
      <c r="B8" s="8">
        <v>4</v>
      </c>
      <c r="C8" s="167">
        <v>17.399999999999999</v>
      </c>
      <c r="D8" s="167">
        <v>192.1</v>
      </c>
      <c r="E8" s="24"/>
      <c r="F8" s="25"/>
      <c r="G8" s="25"/>
      <c r="H8" s="25"/>
      <c r="I8" s="25"/>
      <c r="J8" s="10"/>
      <c r="K8" s="10"/>
      <c r="L8" s="14"/>
      <c r="M8" s="14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BB8" s="12"/>
      <c r="BC8" s="12"/>
      <c r="BD8" s="12"/>
      <c r="BE8" s="12"/>
      <c r="BF8" s="12"/>
      <c r="BG8" s="12"/>
      <c r="BH8" s="12"/>
    </row>
    <row r="9" spans="1:61" s="13" customFormat="1" ht="13.5" customHeight="1" x14ac:dyDescent="0.15">
      <c r="A9" s="88"/>
      <c r="B9" s="8"/>
      <c r="C9" s="167">
        <v>22.4</v>
      </c>
      <c r="D9" s="167">
        <v>236.6</v>
      </c>
      <c r="E9" s="24"/>
      <c r="F9" s="25"/>
      <c r="G9" s="25"/>
      <c r="H9" s="25"/>
      <c r="I9" s="25"/>
      <c r="J9" s="10"/>
      <c r="K9" s="10"/>
      <c r="L9" s="14"/>
      <c r="M9" s="14"/>
      <c r="N9" s="168" t="s">
        <v>367</v>
      </c>
      <c r="O9" s="113" t="s">
        <v>351</v>
      </c>
      <c r="P9" s="113" t="s">
        <v>352</v>
      </c>
      <c r="Q9" s="113" t="s">
        <v>353</v>
      </c>
      <c r="R9" s="113" t="s">
        <v>354</v>
      </c>
      <c r="S9" s="113" t="s">
        <v>355</v>
      </c>
      <c r="T9" s="113" t="s">
        <v>356</v>
      </c>
      <c r="U9" s="113" t="s">
        <v>357</v>
      </c>
      <c r="V9" s="113" t="s">
        <v>358</v>
      </c>
      <c r="W9" s="113" t="s">
        <v>359</v>
      </c>
      <c r="X9" s="113" t="s">
        <v>360</v>
      </c>
      <c r="Y9" s="113" t="s">
        <v>361</v>
      </c>
      <c r="Z9" s="113" t="s">
        <v>362</v>
      </c>
      <c r="AA9" s="113"/>
      <c r="AB9" s="113"/>
      <c r="BC9" s="12"/>
      <c r="BD9" s="12"/>
      <c r="BE9" s="12"/>
      <c r="BF9" s="12"/>
      <c r="BG9" s="12"/>
      <c r="BH9" s="12"/>
      <c r="BI9" s="12"/>
    </row>
    <row r="10" spans="1:61" s="13" customFormat="1" ht="16.5" x14ac:dyDescent="0.15">
      <c r="A10" s="88"/>
      <c r="B10" s="8"/>
      <c r="C10" s="167">
        <v>25.8</v>
      </c>
      <c r="D10" s="167">
        <v>242.4</v>
      </c>
      <c r="E10" s="24"/>
      <c r="F10" s="25"/>
      <c r="G10" s="25"/>
      <c r="H10" s="25"/>
      <c r="I10" s="25"/>
      <c r="J10" s="10"/>
      <c r="K10" s="10"/>
      <c r="L10" s="14"/>
      <c r="M10" s="14"/>
      <c r="N10" s="113" t="s">
        <v>363</v>
      </c>
      <c r="O10" s="167">
        <v>5.9</v>
      </c>
      <c r="P10" s="167">
        <v>7.1</v>
      </c>
      <c r="Q10" s="167">
        <v>11.4</v>
      </c>
      <c r="R10" s="167">
        <v>17.399999999999999</v>
      </c>
      <c r="S10" s="167">
        <v>22.4</v>
      </c>
      <c r="T10" s="167">
        <v>25.8</v>
      </c>
      <c r="U10" s="167">
        <v>29.2</v>
      </c>
      <c r="V10" s="167">
        <v>29.2</v>
      </c>
      <c r="W10" s="167">
        <v>24.7</v>
      </c>
      <c r="X10" s="167">
        <v>19.5</v>
      </c>
      <c r="Y10" s="167">
        <v>13.4</v>
      </c>
      <c r="Z10" s="167">
        <v>7.5</v>
      </c>
      <c r="AA10" s="113"/>
      <c r="AB10" s="113"/>
      <c r="BB10" s="12"/>
      <c r="BC10" s="12"/>
      <c r="BD10" s="12"/>
      <c r="BE10" s="12"/>
      <c r="BF10" s="12"/>
      <c r="BG10" s="12"/>
      <c r="BH10" s="12"/>
    </row>
    <row r="11" spans="1:61" s="13" customFormat="1" ht="16.5" x14ac:dyDescent="0.15">
      <c r="A11" s="88"/>
      <c r="B11" s="8">
        <v>7</v>
      </c>
      <c r="C11" s="167">
        <v>29.2</v>
      </c>
      <c r="D11" s="167">
        <v>199</v>
      </c>
      <c r="E11" s="24"/>
      <c r="F11" s="25"/>
      <c r="G11" s="25"/>
      <c r="H11" s="25"/>
      <c r="I11" s="25"/>
      <c r="J11" s="10"/>
      <c r="K11" s="10"/>
      <c r="L11" s="14"/>
      <c r="M11" s="14"/>
      <c r="N11" s="113" t="s">
        <v>364</v>
      </c>
      <c r="O11" s="167">
        <v>65</v>
      </c>
      <c r="P11" s="167">
        <v>133.19999999999999</v>
      </c>
      <c r="Q11" s="167">
        <v>158.69999999999999</v>
      </c>
      <c r="R11" s="167">
        <v>192.1</v>
      </c>
      <c r="S11" s="167">
        <v>236.6</v>
      </c>
      <c r="T11" s="167">
        <v>242.4</v>
      </c>
      <c r="U11" s="167">
        <v>199</v>
      </c>
      <c r="V11" s="167">
        <v>98.2</v>
      </c>
      <c r="W11" s="167">
        <v>131</v>
      </c>
      <c r="X11" s="167">
        <v>92.4</v>
      </c>
      <c r="Y11" s="167">
        <v>64.8</v>
      </c>
      <c r="Z11" s="167">
        <v>24.7</v>
      </c>
      <c r="AA11" s="113"/>
      <c r="AB11" s="113"/>
      <c r="BB11" s="12"/>
      <c r="BC11" s="12"/>
      <c r="BD11" s="12"/>
      <c r="BE11" s="12"/>
      <c r="BF11" s="12"/>
      <c r="BG11" s="12"/>
      <c r="BH11" s="12"/>
    </row>
    <row r="12" spans="1:61" s="13" customFormat="1" ht="16.5" x14ac:dyDescent="0.15">
      <c r="A12" s="88"/>
      <c r="B12" s="8"/>
      <c r="C12" s="167">
        <v>29.2</v>
      </c>
      <c r="D12" s="167">
        <v>98.2</v>
      </c>
      <c r="E12" s="24"/>
      <c r="F12" s="25"/>
      <c r="G12" s="25"/>
      <c r="H12" s="25"/>
      <c r="I12" s="25"/>
      <c r="J12" s="10"/>
      <c r="K12" s="10"/>
      <c r="L12" s="14"/>
      <c r="M12" s="14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BB12" s="12"/>
      <c r="BC12" s="12"/>
      <c r="BD12" s="12"/>
      <c r="BE12" s="12"/>
      <c r="BF12" s="12"/>
      <c r="BG12" s="12"/>
      <c r="BH12" s="12"/>
    </row>
    <row r="13" spans="1:61" s="13" customFormat="1" ht="16.5" x14ac:dyDescent="0.15">
      <c r="A13" s="88"/>
      <c r="B13" s="8"/>
      <c r="C13" s="167">
        <v>24.7</v>
      </c>
      <c r="D13" s="167">
        <v>131</v>
      </c>
      <c r="E13" s="24"/>
      <c r="F13" s="25"/>
      <c r="G13" s="25"/>
      <c r="H13" s="25"/>
      <c r="I13" s="25"/>
      <c r="J13" s="10"/>
      <c r="K13" s="10"/>
      <c r="L13" s="14"/>
      <c r="M13" s="14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BB13" s="12"/>
      <c r="BC13" s="12"/>
      <c r="BD13" s="12"/>
      <c r="BE13" s="12"/>
      <c r="BF13" s="12"/>
      <c r="BG13" s="12"/>
      <c r="BH13" s="12"/>
    </row>
    <row r="14" spans="1:61" s="13" customFormat="1" ht="16.5" x14ac:dyDescent="0.15">
      <c r="A14" s="88"/>
      <c r="B14" s="8">
        <v>10</v>
      </c>
      <c r="C14" s="167">
        <v>19.5</v>
      </c>
      <c r="D14" s="167">
        <v>92.4</v>
      </c>
      <c r="E14" s="24"/>
      <c r="F14" s="25"/>
      <c r="G14" s="25"/>
      <c r="H14" s="25"/>
      <c r="I14" s="25"/>
      <c r="J14" s="10"/>
      <c r="K14" s="10"/>
      <c r="L14" s="14"/>
      <c r="M14" s="14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BB14" s="12"/>
      <c r="BC14" s="12"/>
      <c r="BD14" s="12"/>
      <c r="BE14" s="12"/>
      <c r="BF14" s="12"/>
      <c r="BG14" s="12"/>
      <c r="BH14" s="12"/>
    </row>
    <row r="15" spans="1:61" ht="16.5" x14ac:dyDescent="0.15">
      <c r="A15" s="88"/>
      <c r="B15" s="8"/>
      <c r="C15" s="167">
        <v>13.4</v>
      </c>
      <c r="D15" s="167">
        <v>64.8</v>
      </c>
      <c r="E15" s="24"/>
      <c r="F15" s="25"/>
      <c r="G15" s="25"/>
      <c r="H15" s="25"/>
      <c r="I15" s="25"/>
      <c r="J15" s="10"/>
      <c r="K15" s="10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</row>
    <row r="16" spans="1:61" ht="17.25" thickBot="1" x14ac:dyDescent="0.2">
      <c r="A16" s="88"/>
      <c r="B16" s="9"/>
      <c r="C16" s="167">
        <v>7.5</v>
      </c>
      <c r="D16" s="167">
        <v>24.7</v>
      </c>
      <c r="E16" s="24"/>
      <c r="F16" s="25"/>
      <c r="G16" s="25"/>
      <c r="H16" s="25"/>
      <c r="I16" s="25"/>
      <c r="J16" s="10"/>
      <c r="K16" s="10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</row>
    <row r="17" spans="1:60" ht="16.5" x14ac:dyDescent="0.15">
      <c r="A17" s="88"/>
      <c r="B17" s="10"/>
      <c r="C17" s="1"/>
      <c r="D17" s="1">
        <f>SUM(D5:D16)</f>
        <v>1638.1000000000001</v>
      </c>
      <c r="E17" s="24"/>
      <c r="F17" s="25"/>
      <c r="G17" s="25"/>
      <c r="H17" s="25"/>
      <c r="I17" s="25"/>
      <c r="J17" s="10"/>
      <c r="K17" s="10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</row>
    <row r="18" spans="1:60" ht="16.5" x14ac:dyDescent="0.15">
      <c r="A18" s="10"/>
      <c r="B18" s="166" t="s">
        <v>369</v>
      </c>
      <c r="C18" s="10"/>
      <c r="D18" s="10"/>
      <c r="E18" s="10"/>
      <c r="F18" s="10"/>
      <c r="G18" s="10"/>
      <c r="H18" s="10"/>
      <c r="I18" s="10"/>
      <c r="J18" s="10"/>
      <c r="K18" s="10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</row>
    <row r="19" spans="1:60" ht="16.5" x14ac:dyDescent="0.15">
      <c r="A19" s="10"/>
      <c r="B19" s="147" t="s">
        <v>348</v>
      </c>
      <c r="C19" s="147"/>
      <c r="D19" s="147"/>
      <c r="E19" s="10"/>
      <c r="F19" s="10"/>
      <c r="G19" s="10"/>
      <c r="H19" s="10"/>
      <c r="I19" s="10"/>
      <c r="J19" s="10"/>
      <c r="K19" s="10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</row>
    <row r="20" spans="1:60" ht="16.5" x14ac:dyDescent="0.15">
      <c r="A20" s="10"/>
      <c r="B20" s="147"/>
      <c r="C20" s="147"/>
      <c r="D20" s="147"/>
      <c r="E20" s="10"/>
      <c r="F20" s="10"/>
      <c r="G20" s="10"/>
      <c r="H20" s="10"/>
      <c r="I20" s="10"/>
      <c r="J20" s="10"/>
      <c r="K20" s="10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</row>
    <row r="21" spans="1:60" ht="16.5" x14ac:dyDescent="0.15">
      <c r="A21" s="10"/>
      <c r="B21" s="147"/>
      <c r="C21" s="147"/>
      <c r="D21" s="147"/>
      <c r="E21" s="10"/>
      <c r="F21" s="10"/>
      <c r="G21" s="10"/>
      <c r="H21" s="10"/>
      <c r="I21" s="10"/>
      <c r="J21" s="10"/>
      <c r="K21" s="10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</row>
    <row r="22" spans="1:60" ht="16.5" x14ac:dyDescent="0.1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</row>
    <row r="23" spans="1:60" ht="16.5" x14ac:dyDescent="0.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</row>
    <row r="24" spans="1:60" ht="16.5" x14ac:dyDescent="0.15">
      <c r="B24" s="84"/>
      <c r="C24" s="87"/>
      <c r="D24" s="14"/>
      <c r="E24" s="31"/>
      <c r="F24" s="87"/>
      <c r="G24" s="86"/>
      <c r="H24" s="31"/>
      <c r="I24" s="31"/>
      <c r="J24" s="31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</row>
    <row r="25" spans="1:60" s="14" customFormat="1" ht="16.5" x14ac:dyDescent="0.15">
      <c r="A25" s="91"/>
      <c r="B25" s="84"/>
      <c r="E25" s="82"/>
      <c r="F25" s="82"/>
      <c r="G25" s="82"/>
      <c r="H25" s="82"/>
      <c r="I25" s="82"/>
      <c r="J25" s="82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</row>
    <row r="26" spans="1:60" s="14" customFormat="1" ht="16.5" x14ac:dyDescent="0.15">
      <c r="A26" s="91"/>
      <c r="B26" s="85"/>
      <c r="E26" s="82"/>
      <c r="F26" s="82"/>
      <c r="G26" s="82"/>
      <c r="H26" s="82"/>
      <c r="I26" s="82"/>
      <c r="J26" s="82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</row>
    <row r="27" spans="1:60" s="14" customFormat="1" ht="16.5" x14ac:dyDescent="0.15">
      <c r="A27" s="91"/>
      <c r="B27" s="85"/>
      <c r="E27" s="82"/>
      <c r="F27" s="82"/>
      <c r="G27" s="82"/>
      <c r="H27" s="82"/>
      <c r="I27" s="82"/>
      <c r="J27" s="82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</row>
    <row r="28" spans="1:60" s="14" customFormat="1" ht="16.5" x14ac:dyDescent="0.15">
      <c r="A28" s="91"/>
      <c r="B28" s="15"/>
      <c r="E28" s="82"/>
      <c r="F28" s="82"/>
      <c r="G28" s="82"/>
      <c r="H28" s="82"/>
      <c r="I28" s="82"/>
      <c r="J28" s="82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</row>
    <row r="29" spans="1:60" s="14" customFormat="1" ht="16.5" x14ac:dyDescent="0.15">
      <c r="A29" s="90"/>
      <c r="B29" s="15"/>
      <c r="F29" s="82"/>
      <c r="G29" s="82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</row>
    <row r="30" spans="1:60" s="14" customFormat="1" ht="16.5" x14ac:dyDescent="0.15">
      <c r="A30" s="90"/>
      <c r="B30" s="15"/>
      <c r="F30" s="82"/>
      <c r="G30" s="82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</row>
    <row r="31" spans="1:60" s="14" customFormat="1" ht="16.5" x14ac:dyDescent="0.15">
      <c r="A31" s="90"/>
      <c r="B31" s="15"/>
      <c r="F31" s="82"/>
      <c r="G31" s="82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</row>
    <row r="32" spans="1:60" s="14" customFormat="1" ht="16.5" x14ac:dyDescent="0.15">
      <c r="A32" s="90"/>
      <c r="B32" s="15"/>
      <c r="F32" s="82"/>
      <c r="G32" s="82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</row>
    <row r="33" spans="1:60" s="14" customFormat="1" ht="16.5" x14ac:dyDescent="0.15">
      <c r="A33" s="90"/>
      <c r="B33" s="15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</row>
    <row r="34" spans="1:60" s="14" customFormat="1" ht="16.5" x14ac:dyDescent="0.15">
      <c r="A34" s="90"/>
      <c r="B34" s="15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</row>
    <row r="35" spans="1:60" s="14" customFormat="1" ht="16.5" x14ac:dyDescent="0.15">
      <c r="A35" s="90"/>
      <c r="B35" s="15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</row>
    <row r="36" spans="1:60" s="14" customFormat="1" ht="16.5" x14ac:dyDescent="0.15">
      <c r="A36" s="90"/>
      <c r="B36" s="15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</row>
    <row r="37" spans="1:60" s="14" customFormat="1" ht="16.5" x14ac:dyDescent="0.15">
      <c r="A37" s="90"/>
      <c r="B37" s="15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</row>
    <row r="38" spans="1:60" s="14" customFormat="1" ht="16.5" x14ac:dyDescent="0.15">
      <c r="A38" s="90"/>
      <c r="B38" s="15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</row>
    <row r="39" spans="1:60" s="14" customFormat="1" ht="16.5" x14ac:dyDescent="0.15">
      <c r="A39" s="90"/>
      <c r="B39" s="15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</row>
    <row r="40" spans="1:60" s="14" customFormat="1" ht="16.5" x14ac:dyDescent="0.15">
      <c r="A40" s="90"/>
      <c r="B40" s="15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</row>
    <row r="41" spans="1:60" s="14" customFormat="1" x14ac:dyDescent="0.15">
      <c r="A41" s="90"/>
      <c r="B41" s="15"/>
      <c r="P41" s="16"/>
      <c r="Q41" s="16"/>
      <c r="R41" s="16"/>
      <c r="S41" s="16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</row>
    <row r="42" spans="1:60" s="14" customFormat="1" x14ac:dyDescent="0.15">
      <c r="A42" s="90"/>
      <c r="B42" s="15"/>
      <c r="P42" s="16"/>
      <c r="Q42" s="16"/>
      <c r="R42" s="16"/>
      <c r="S42" s="16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</row>
    <row r="43" spans="1:60" s="14" customFormat="1" x14ac:dyDescent="0.15">
      <c r="A43" s="90"/>
      <c r="B43" s="15"/>
      <c r="P43" s="16"/>
      <c r="Q43" s="16"/>
      <c r="R43" s="16"/>
      <c r="S43" s="16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</row>
    <row r="44" spans="1:60" s="14" customFormat="1" x14ac:dyDescent="0.15">
      <c r="A44" s="90"/>
      <c r="B44" s="15"/>
      <c r="P44" s="16"/>
      <c r="Q44" s="16"/>
      <c r="R44" s="16"/>
      <c r="S44" s="16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</row>
    <row r="45" spans="1:60" s="14" customFormat="1" x14ac:dyDescent="0.15">
      <c r="A45" s="90"/>
      <c r="B45" s="15"/>
      <c r="P45" s="16"/>
      <c r="Q45" s="16"/>
      <c r="R45" s="16"/>
      <c r="S45" s="16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</row>
    <row r="46" spans="1:60" s="14" customFormat="1" x14ac:dyDescent="0.15">
      <c r="A46" s="90"/>
      <c r="B46" s="15"/>
      <c r="P46" s="16"/>
      <c r="Q46" s="16"/>
      <c r="R46" s="16"/>
      <c r="S46" s="16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</row>
    <row r="47" spans="1:60" s="14" customFormat="1" x14ac:dyDescent="0.15">
      <c r="A47" s="90"/>
      <c r="B47" s="15"/>
      <c r="P47" s="16"/>
      <c r="Q47" s="16"/>
      <c r="R47" s="16"/>
      <c r="S47" s="16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</row>
    <row r="48" spans="1:60" s="14" customFormat="1" x14ac:dyDescent="0.15">
      <c r="A48" s="90"/>
      <c r="B48" s="15"/>
      <c r="P48" s="16"/>
      <c r="Q48" s="16"/>
      <c r="R48" s="16"/>
      <c r="S48" s="16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</row>
    <row r="49" spans="1:60" s="14" customFormat="1" x14ac:dyDescent="0.15">
      <c r="A49" s="90"/>
      <c r="B49" s="15"/>
      <c r="P49" s="16"/>
      <c r="Q49" s="16"/>
      <c r="R49" s="16"/>
      <c r="S49" s="16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</row>
    <row r="50" spans="1:60" s="14" customFormat="1" x14ac:dyDescent="0.15">
      <c r="A50" s="90"/>
      <c r="B50" s="15"/>
      <c r="P50" s="16"/>
      <c r="Q50" s="16"/>
      <c r="R50" s="16"/>
      <c r="S50" s="16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</row>
    <row r="51" spans="1:60" s="14" customFormat="1" x14ac:dyDescent="0.15">
      <c r="A51" s="90"/>
      <c r="B51" s="15"/>
      <c r="P51" s="16"/>
      <c r="Q51" s="16"/>
      <c r="R51" s="16"/>
      <c r="S51" s="16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</row>
    <row r="52" spans="1:60" s="14" customFormat="1" x14ac:dyDescent="0.15">
      <c r="A52" s="90"/>
      <c r="B52" s="15"/>
      <c r="P52" s="16"/>
      <c r="Q52" s="16"/>
      <c r="R52" s="16"/>
      <c r="S52" s="16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</row>
    <row r="53" spans="1:60" s="14" customFormat="1" x14ac:dyDescent="0.15">
      <c r="A53" s="90"/>
      <c r="B53" s="15"/>
      <c r="P53" s="16"/>
      <c r="Q53" s="16"/>
      <c r="R53" s="16"/>
      <c r="S53" s="16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</row>
    <row r="54" spans="1:60" s="14" customFormat="1" x14ac:dyDescent="0.15">
      <c r="A54" s="90"/>
      <c r="B54" s="15"/>
      <c r="P54" s="16"/>
      <c r="Q54" s="16"/>
      <c r="R54" s="16"/>
      <c r="S54" s="16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</row>
    <row r="55" spans="1:60" s="14" customFormat="1" x14ac:dyDescent="0.15">
      <c r="A55" s="90"/>
      <c r="B55" s="15"/>
      <c r="P55" s="16"/>
      <c r="Q55" s="16"/>
      <c r="R55" s="16"/>
      <c r="S55" s="16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</row>
    <row r="56" spans="1:60" s="14" customFormat="1" x14ac:dyDescent="0.15">
      <c r="A56" s="90"/>
      <c r="B56" s="15"/>
      <c r="P56" s="16"/>
      <c r="Q56" s="16"/>
      <c r="R56" s="16"/>
      <c r="S56" s="16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</row>
    <row r="57" spans="1:60" s="14" customFormat="1" x14ac:dyDescent="0.15">
      <c r="A57" s="90"/>
      <c r="B57" s="15"/>
      <c r="P57" s="16"/>
      <c r="Q57" s="16"/>
      <c r="R57" s="16"/>
      <c r="S57" s="16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</row>
    <row r="58" spans="1:60" s="14" customFormat="1" x14ac:dyDescent="0.15">
      <c r="A58" s="90"/>
      <c r="B58" s="15"/>
      <c r="P58" s="16"/>
      <c r="Q58" s="16"/>
      <c r="R58" s="16"/>
      <c r="S58" s="16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</row>
    <row r="59" spans="1:60" s="14" customFormat="1" x14ac:dyDescent="0.15">
      <c r="A59" s="90"/>
      <c r="B59" s="15"/>
      <c r="P59" s="16"/>
      <c r="Q59" s="16"/>
      <c r="R59" s="16"/>
      <c r="S59" s="16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</row>
    <row r="60" spans="1:60" s="14" customFormat="1" x14ac:dyDescent="0.15">
      <c r="A60" s="90"/>
      <c r="B60" s="15"/>
      <c r="P60" s="16"/>
      <c r="Q60" s="16"/>
      <c r="R60" s="16"/>
      <c r="S60" s="16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</row>
    <row r="61" spans="1:60" s="14" customFormat="1" x14ac:dyDescent="0.15">
      <c r="A61" s="90"/>
      <c r="B61" s="15"/>
      <c r="P61" s="16"/>
      <c r="Q61" s="16"/>
      <c r="R61" s="16"/>
      <c r="S61" s="16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</row>
    <row r="62" spans="1:60" s="14" customFormat="1" x14ac:dyDescent="0.15">
      <c r="A62" s="90"/>
      <c r="B62" s="15"/>
      <c r="P62" s="16"/>
      <c r="Q62" s="16"/>
      <c r="R62" s="16"/>
      <c r="S62" s="16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</row>
    <row r="63" spans="1:60" s="14" customFormat="1" x14ac:dyDescent="0.15">
      <c r="A63" s="90"/>
      <c r="B63" s="15"/>
      <c r="P63" s="16"/>
      <c r="Q63" s="16"/>
      <c r="R63" s="16"/>
      <c r="S63" s="16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</row>
    <row r="64" spans="1:60" s="14" customFormat="1" x14ac:dyDescent="0.15">
      <c r="A64" s="90"/>
      <c r="B64" s="15"/>
      <c r="P64" s="16"/>
      <c r="Q64" s="16"/>
      <c r="R64" s="16"/>
      <c r="S64" s="16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</row>
    <row r="65" spans="1:60" s="14" customFormat="1" x14ac:dyDescent="0.15">
      <c r="A65" s="90"/>
      <c r="B65" s="15"/>
      <c r="P65" s="16"/>
      <c r="Q65" s="16"/>
      <c r="R65" s="16"/>
      <c r="S65" s="16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</row>
    <row r="66" spans="1:60" s="14" customFormat="1" x14ac:dyDescent="0.15">
      <c r="A66" s="90"/>
      <c r="B66" s="15"/>
      <c r="P66" s="16"/>
      <c r="Q66" s="16"/>
      <c r="R66" s="16"/>
      <c r="S66" s="16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</row>
    <row r="67" spans="1:60" s="14" customFormat="1" x14ac:dyDescent="0.15">
      <c r="A67" s="90"/>
      <c r="B67" s="15"/>
      <c r="P67" s="16"/>
      <c r="Q67" s="16"/>
      <c r="R67" s="16"/>
      <c r="S67" s="16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</row>
    <row r="68" spans="1:60" s="14" customFormat="1" x14ac:dyDescent="0.15">
      <c r="A68" s="90"/>
      <c r="B68" s="15"/>
      <c r="P68" s="16"/>
      <c r="Q68" s="16"/>
      <c r="R68" s="16"/>
      <c r="S68" s="16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</row>
    <row r="69" spans="1:60" s="14" customFormat="1" x14ac:dyDescent="0.15">
      <c r="A69" s="90"/>
      <c r="B69" s="15"/>
      <c r="P69" s="16"/>
      <c r="Q69" s="16"/>
      <c r="R69" s="16"/>
      <c r="S69" s="16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</row>
    <row r="70" spans="1:60" s="14" customFormat="1" x14ac:dyDescent="0.15">
      <c r="A70" s="90"/>
      <c r="B70" s="15"/>
      <c r="P70" s="16"/>
      <c r="Q70" s="16"/>
      <c r="R70" s="16"/>
      <c r="S70" s="16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</row>
    <row r="71" spans="1:60" s="14" customFormat="1" x14ac:dyDescent="0.15">
      <c r="A71" s="90"/>
      <c r="B71" s="15"/>
      <c r="P71" s="16"/>
      <c r="Q71" s="16"/>
      <c r="R71" s="16"/>
      <c r="S71" s="16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</row>
    <row r="72" spans="1:60" s="14" customFormat="1" x14ac:dyDescent="0.15">
      <c r="A72" s="90"/>
      <c r="B72" s="15"/>
      <c r="P72" s="16"/>
      <c r="Q72" s="16"/>
      <c r="R72" s="16"/>
      <c r="S72" s="16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</row>
    <row r="73" spans="1:60" s="14" customFormat="1" x14ac:dyDescent="0.15">
      <c r="A73" s="90"/>
      <c r="B73" s="15"/>
      <c r="P73" s="16"/>
      <c r="Q73" s="16"/>
      <c r="R73" s="16"/>
      <c r="S73" s="16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</row>
    <row r="74" spans="1:60" s="14" customFormat="1" x14ac:dyDescent="0.15">
      <c r="A74" s="90"/>
      <c r="B74" s="15"/>
      <c r="P74" s="16"/>
      <c r="Q74" s="16"/>
      <c r="R74" s="16"/>
      <c r="S74" s="16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</row>
    <row r="75" spans="1:60" s="14" customFormat="1" x14ac:dyDescent="0.15">
      <c r="A75" s="90"/>
      <c r="B75" s="15"/>
      <c r="P75" s="16"/>
      <c r="Q75" s="16"/>
      <c r="R75" s="16"/>
      <c r="S75" s="16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</row>
    <row r="76" spans="1:60" s="14" customFormat="1" x14ac:dyDescent="0.15">
      <c r="A76" s="90"/>
      <c r="B76" s="15"/>
      <c r="P76" s="16"/>
      <c r="Q76" s="16"/>
      <c r="R76" s="16"/>
      <c r="S76" s="16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</row>
    <row r="77" spans="1:60" s="14" customFormat="1" x14ac:dyDescent="0.15">
      <c r="A77" s="90"/>
      <c r="B77" s="15"/>
      <c r="P77" s="16"/>
      <c r="Q77" s="16"/>
      <c r="R77" s="16"/>
      <c r="S77" s="16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</row>
    <row r="78" spans="1:60" s="14" customFormat="1" x14ac:dyDescent="0.15">
      <c r="A78" s="90"/>
      <c r="B78" s="15"/>
      <c r="P78" s="16"/>
      <c r="Q78" s="16"/>
      <c r="R78" s="16"/>
      <c r="S78" s="16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</row>
    <row r="79" spans="1:60" s="14" customFormat="1" x14ac:dyDescent="0.15">
      <c r="A79" s="90"/>
      <c r="B79" s="15"/>
      <c r="P79" s="16"/>
      <c r="Q79" s="16"/>
      <c r="R79" s="16"/>
      <c r="S79" s="16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</row>
    <row r="80" spans="1:60" s="14" customFormat="1" x14ac:dyDescent="0.15">
      <c r="A80" s="90"/>
      <c r="B80" s="15"/>
      <c r="P80" s="16"/>
      <c r="Q80" s="16"/>
      <c r="R80" s="16"/>
      <c r="S80" s="16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</row>
    <row r="81" spans="1:60" s="14" customFormat="1" x14ac:dyDescent="0.15">
      <c r="A81" s="90"/>
      <c r="B81" s="15"/>
      <c r="P81" s="16"/>
      <c r="Q81" s="16"/>
      <c r="R81" s="16"/>
      <c r="S81" s="16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</row>
    <row r="82" spans="1:60" s="14" customFormat="1" x14ac:dyDescent="0.15">
      <c r="A82" s="90"/>
      <c r="B82" s="15"/>
      <c r="P82" s="16"/>
      <c r="Q82" s="16"/>
      <c r="R82" s="16"/>
      <c r="S82" s="16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</row>
    <row r="83" spans="1:60" s="14" customFormat="1" x14ac:dyDescent="0.15">
      <c r="A83" s="90"/>
      <c r="B83" s="15"/>
      <c r="P83" s="16"/>
      <c r="Q83" s="16"/>
      <c r="R83" s="16"/>
      <c r="S83" s="16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</row>
    <row r="84" spans="1:60" s="14" customFormat="1" x14ac:dyDescent="0.15">
      <c r="A84" s="90"/>
      <c r="B84" s="15"/>
      <c r="P84" s="16"/>
      <c r="Q84" s="16"/>
      <c r="R84" s="16"/>
      <c r="S84" s="16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</row>
    <row r="85" spans="1:60" s="14" customFormat="1" x14ac:dyDescent="0.15">
      <c r="A85" s="90"/>
      <c r="B85" s="15"/>
      <c r="P85" s="16"/>
      <c r="Q85" s="16"/>
      <c r="R85" s="16"/>
      <c r="S85" s="16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</row>
    <row r="86" spans="1:60" s="14" customFormat="1" x14ac:dyDescent="0.15">
      <c r="A86" s="90"/>
      <c r="B86" s="15"/>
      <c r="P86" s="16"/>
      <c r="Q86" s="16"/>
      <c r="R86" s="16"/>
      <c r="S86" s="16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</row>
    <row r="87" spans="1:60" s="14" customFormat="1" x14ac:dyDescent="0.15">
      <c r="A87" s="90"/>
      <c r="B87" s="15"/>
      <c r="P87" s="16"/>
      <c r="Q87" s="16"/>
      <c r="R87" s="16"/>
      <c r="S87" s="16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</row>
    <row r="88" spans="1:60" s="14" customFormat="1" x14ac:dyDescent="0.15">
      <c r="A88" s="90"/>
      <c r="B88" s="15"/>
      <c r="P88" s="16"/>
      <c r="Q88" s="16"/>
      <c r="R88" s="16"/>
      <c r="S88" s="16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</row>
    <row r="89" spans="1:60" s="14" customFormat="1" x14ac:dyDescent="0.15">
      <c r="A89" s="90"/>
      <c r="B89" s="15"/>
      <c r="P89" s="16"/>
      <c r="Q89" s="16"/>
      <c r="R89" s="16"/>
      <c r="S89" s="16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</row>
    <row r="90" spans="1:60" s="14" customFormat="1" x14ac:dyDescent="0.15">
      <c r="A90" s="90"/>
      <c r="B90" s="15"/>
      <c r="P90" s="16"/>
      <c r="Q90" s="16"/>
      <c r="R90" s="16"/>
      <c r="S90" s="16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</row>
    <row r="91" spans="1:60" s="14" customFormat="1" x14ac:dyDescent="0.15">
      <c r="A91" s="90"/>
      <c r="B91" s="15"/>
      <c r="P91" s="16"/>
      <c r="Q91" s="16"/>
      <c r="R91" s="16"/>
      <c r="S91" s="16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</row>
    <row r="92" spans="1:60" s="14" customFormat="1" x14ac:dyDescent="0.15">
      <c r="A92" s="90"/>
      <c r="B92" s="15"/>
      <c r="P92" s="16"/>
      <c r="Q92" s="16"/>
      <c r="R92" s="16"/>
      <c r="S92" s="16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</row>
    <row r="93" spans="1:60" s="14" customFormat="1" x14ac:dyDescent="0.15">
      <c r="A93" s="90"/>
      <c r="B93" s="15"/>
      <c r="P93" s="16"/>
      <c r="Q93" s="16"/>
      <c r="R93" s="16"/>
      <c r="S93" s="16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</row>
    <row r="94" spans="1:60" s="14" customFormat="1" x14ac:dyDescent="0.15">
      <c r="A94" s="90"/>
      <c r="B94" s="15"/>
      <c r="P94" s="16"/>
      <c r="Q94" s="16"/>
      <c r="R94" s="16"/>
      <c r="S94" s="16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</row>
    <row r="95" spans="1:60" s="14" customFormat="1" x14ac:dyDescent="0.15">
      <c r="A95" s="90"/>
      <c r="B95" s="15"/>
      <c r="P95" s="16"/>
      <c r="Q95" s="16"/>
      <c r="R95" s="16"/>
      <c r="S95" s="16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</row>
    <row r="96" spans="1:60" s="14" customFormat="1" x14ac:dyDescent="0.15">
      <c r="A96" s="90"/>
      <c r="B96" s="15"/>
      <c r="P96" s="16"/>
      <c r="Q96" s="16"/>
      <c r="R96" s="16"/>
      <c r="S96" s="16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</row>
    <row r="97" spans="1:60" s="14" customFormat="1" x14ac:dyDescent="0.15">
      <c r="A97" s="90"/>
      <c r="B97" s="15"/>
      <c r="P97" s="16"/>
      <c r="Q97" s="16"/>
      <c r="R97" s="16"/>
      <c r="S97" s="16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</row>
    <row r="98" spans="1:60" s="14" customFormat="1" x14ac:dyDescent="0.15">
      <c r="A98" s="90"/>
      <c r="B98" s="15"/>
      <c r="P98" s="16"/>
      <c r="Q98" s="16"/>
      <c r="R98" s="16"/>
      <c r="S98" s="16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</row>
    <row r="99" spans="1:60" s="14" customFormat="1" x14ac:dyDescent="0.15">
      <c r="A99" s="90"/>
      <c r="B99" s="15"/>
      <c r="P99" s="16"/>
      <c r="Q99" s="16"/>
      <c r="R99" s="16"/>
      <c r="S99" s="16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</row>
    <row r="100" spans="1:60" s="14" customFormat="1" x14ac:dyDescent="0.15">
      <c r="A100" s="90"/>
      <c r="B100" s="15"/>
      <c r="P100" s="16"/>
      <c r="Q100" s="16"/>
      <c r="R100" s="16"/>
      <c r="S100" s="16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</row>
    <row r="101" spans="1:60" s="14" customFormat="1" x14ac:dyDescent="0.15">
      <c r="A101" s="90"/>
      <c r="B101" s="15"/>
      <c r="P101" s="16"/>
      <c r="Q101" s="16"/>
      <c r="R101" s="16"/>
      <c r="S101" s="16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</row>
    <row r="102" spans="1:60" s="14" customFormat="1" x14ac:dyDescent="0.15">
      <c r="A102" s="90"/>
      <c r="B102" s="15"/>
      <c r="P102" s="16"/>
      <c r="Q102" s="16"/>
      <c r="R102" s="16"/>
      <c r="S102" s="16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</row>
    <row r="103" spans="1:60" s="14" customFormat="1" x14ac:dyDescent="0.15">
      <c r="A103" s="90"/>
      <c r="B103" s="15"/>
      <c r="P103" s="16"/>
      <c r="Q103" s="16"/>
      <c r="R103" s="16"/>
      <c r="S103" s="16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</row>
    <row r="104" spans="1:60" s="14" customFormat="1" x14ac:dyDescent="0.15">
      <c r="A104" s="90"/>
      <c r="B104" s="15"/>
      <c r="P104" s="16"/>
      <c r="Q104" s="16"/>
      <c r="R104" s="16"/>
      <c r="S104" s="16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</row>
    <row r="105" spans="1:60" s="14" customFormat="1" x14ac:dyDescent="0.15">
      <c r="A105" s="90"/>
      <c r="B105" s="15"/>
      <c r="P105" s="16"/>
      <c r="Q105" s="16"/>
      <c r="R105" s="16"/>
      <c r="S105" s="16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</row>
    <row r="106" spans="1:60" s="14" customFormat="1" x14ac:dyDescent="0.15">
      <c r="A106" s="90"/>
      <c r="B106" s="15"/>
      <c r="P106" s="16"/>
      <c r="Q106" s="16"/>
      <c r="R106" s="16"/>
      <c r="S106" s="16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</row>
    <row r="107" spans="1:60" s="14" customFormat="1" x14ac:dyDescent="0.15">
      <c r="A107" s="90"/>
      <c r="B107" s="15"/>
      <c r="P107" s="16"/>
      <c r="Q107" s="16"/>
      <c r="R107" s="16"/>
      <c r="S107" s="16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</row>
    <row r="108" spans="1:60" s="14" customFormat="1" x14ac:dyDescent="0.15">
      <c r="A108" s="90"/>
      <c r="B108" s="15"/>
      <c r="P108" s="16"/>
      <c r="Q108" s="16"/>
      <c r="R108" s="16"/>
      <c r="S108" s="16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</row>
    <row r="109" spans="1:60" s="14" customFormat="1" x14ac:dyDescent="0.15">
      <c r="A109" s="90"/>
      <c r="B109" s="15"/>
      <c r="P109" s="16"/>
      <c r="Q109" s="16"/>
      <c r="R109" s="16"/>
      <c r="S109" s="16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</row>
    <row r="110" spans="1:60" s="14" customFormat="1" x14ac:dyDescent="0.15">
      <c r="A110" s="90"/>
      <c r="B110" s="15"/>
      <c r="P110" s="16"/>
      <c r="Q110" s="16"/>
      <c r="R110" s="16"/>
      <c r="S110" s="16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</row>
    <row r="111" spans="1:60" s="14" customFormat="1" x14ac:dyDescent="0.15">
      <c r="A111" s="90"/>
      <c r="B111" s="15"/>
      <c r="P111" s="16"/>
      <c r="Q111" s="16"/>
      <c r="R111" s="16"/>
      <c r="S111" s="16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</row>
    <row r="112" spans="1:60" s="14" customFormat="1" x14ac:dyDescent="0.15">
      <c r="A112" s="90"/>
      <c r="B112" s="15"/>
      <c r="P112" s="16"/>
      <c r="Q112" s="16"/>
      <c r="R112" s="16"/>
      <c r="S112" s="16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</row>
    <row r="113" spans="1:60" s="14" customFormat="1" x14ac:dyDescent="0.15">
      <c r="A113" s="90"/>
      <c r="B113" s="15"/>
      <c r="P113" s="16"/>
      <c r="Q113" s="16"/>
      <c r="R113" s="16"/>
      <c r="S113" s="16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</row>
    <row r="114" spans="1:60" s="14" customFormat="1" x14ac:dyDescent="0.15">
      <c r="A114" s="90"/>
      <c r="B114" s="15"/>
      <c r="P114" s="16"/>
      <c r="Q114" s="16"/>
      <c r="R114" s="16"/>
      <c r="S114" s="16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</row>
    <row r="115" spans="1:60" s="14" customFormat="1" x14ac:dyDescent="0.15">
      <c r="A115" s="90"/>
      <c r="B115" s="15"/>
      <c r="P115" s="16"/>
      <c r="Q115" s="16"/>
      <c r="R115" s="16"/>
      <c r="S115" s="16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</row>
    <row r="116" spans="1:60" s="14" customFormat="1" x14ac:dyDescent="0.15">
      <c r="A116" s="90"/>
      <c r="B116" s="15"/>
      <c r="P116" s="16"/>
      <c r="Q116" s="16"/>
      <c r="R116" s="16"/>
      <c r="S116" s="16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</row>
    <row r="117" spans="1:60" s="14" customFormat="1" x14ac:dyDescent="0.15">
      <c r="A117" s="90"/>
      <c r="B117" s="15"/>
      <c r="P117" s="16"/>
      <c r="Q117" s="16"/>
      <c r="R117" s="16"/>
      <c r="S117" s="16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</row>
    <row r="118" spans="1:60" s="14" customFormat="1" x14ac:dyDescent="0.15">
      <c r="A118" s="90"/>
      <c r="B118" s="15"/>
      <c r="P118" s="16"/>
      <c r="Q118" s="16"/>
      <c r="R118" s="16"/>
      <c r="S118" s="16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</row>
    <row r="119" spans="1:60" s="14" customFormat="1" x14ac:dyDescent="0.15">
      <c r="A119" s="90"/>
      <c r="B119" s="15"/>
      <c r="P119" s="16"/>
      <c r="Q119" s="16"/>
      <c r="R119" s="16"/>
      <c r="S119" s="16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</row>
    <row r="120" spans="1:60" s="14" customFormat="1" x14ac:dyDescent="0.15">
      <c r="A120" s="90"/>
      <c r="B120" s="15"/>
      <c r="P120" s="16"/>
      <c r="Q120" s="16"/>
      <c r="R120" s="16"/>
      <c r="S120" s="16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</row>
    <row r="121" spans="1:60" s="14" customFormat="1" x14ac:dyDescent="0.15">
      <c r="A121" s="90"/>
      <c r="B121" s="15"/>
      <c r="P121" s="16"/>
      <c r="Q121" s="16"/>
      <c r="R121" s="16"/>
      <c r="S121" s="16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</row>
    <row r="122" spans="1:60" s="14" customFormat="1" x14ac:dyDescent="0.15">
      <c r="A122" s="90"/>
      <c r="B122" s="15"/>
      <c r="P122" s="16"/>
      <c r="Q122" s="16"/>
      <c r="R122" s="16"/>
      <c r="S122" s="16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</row>
    <row r="123" spans="1:60" s="14" customFormat="1" x14ac:dyDescent="0.15">
      <c r="A123" s="90"/>
      <c r="B123" s="15"/>
      <c r="P123" s="16"/>
      <c r="Q123" s="16"/>
      <c r="R123" s="16"/>
      <c r="S123" s="16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</row>
    <row r="124" spans="1:60" s="14" customFormat="1" x14ac:dyDescent="0.15">
      <c r="A124" s="90"/>
      <c r="B124" s="15"/>
      <c r="P124" s="16"/>
      <c r="Q124" s="16"/>
      <c r="R124" s="16"/>
      <c r="S124" s="16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</row>
    <row r="125" spans="1:60" s="14" customFormat="1" x14ac:dyDescent="0.15">
      <c r="A125" s="90"/>
      <c r="B125" s="15"/>
      <c r="P125" s="16"/>
      <c r="Q125" s="16"/>
      <c r="R125" s="16"/>
      <c r="S125" s="16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</row>
    <row r="126" spans="1:60" s="14" customFormat="1" x14ac:dyDescent="0.15">
      <c r="A126" s="90"/>
      <c r="B126" s="15"/>
      <c r="P126" s="16"/>
      <c r="Q126" s="16"/>
      <c r="R126" s="16"/>
      <c r="S126" s="16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</row>
    <row r="127" spans="1:60" s="14" customFormat="1" x14ac:dyDescent="0.15">
      <c r="A127" s="90"/>
      <c r="B127" s="15"/>
      <c r="P127" s="16"/>
      <c r="Q127" s="16"/>
      <c r="R127" s="16"/>
      <c r="S127" s="16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</row>
    <row r="128" spans="1:60" s="14" customFormat="1" x14ac:dyDescent="0.15">
      <c r="A128" s="90"/>
      <c r="B128" s="15"/>
      <c r="P128" s="16"/>
      <c r="Q128" s="16"/>
      <c r="R128" s="16"/>
      <c r="S128" s="16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</row>
    <row r="129" spans="1:60" s="14" customFormat="1" x14ac:dyDescent="0.15">
      <c r="A129" s="90"/>
      <c r="B129" s="15"/>
      <c r="P129" s="16"/>
      <c r="Q129" s="16"/>
      <c r="R129" s="16"/>
      <c r="S129" s="16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</row>
    <row r="130" spans="1:60" s="14" customFormat="1" x14ac:dyDescent="0.15">
      <c r="A130" s="90"/>
      <c r="B130" s="15"/>
      <c r="P130" s="16"/>
      <c r="Q130" s="16"/>
      <c r="R130" s="16"/>
      <c r="S130" s="16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</row>
    <row r="131" spans="1:60" s="14" customFormat="1" x14ac:dyDescent="0.15">
      <c r="A131" s="90"/>
      <c r="B131" s="15"/>
      <c r="P131" s="16"/>
      <c r="Q131" s="16"/>
      <c r="R131" s="16"/>
      <c r="S131" s="16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</row>
    <row r="132" spans="1:60" s="14" customFormat="1" x14ac:dyDescent="0.15">
      <c r="A132" s="90"/>
      <c r="B132" s="15"/>
      <c r="P132" s="16"/>
      <c r="Q132" s="16"/>
      <c r="R132" s="16"/>
      <c r="S132" s="16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</row>
    <row r="133" spans="1:60" s="14" customFormat="1" x14ac:dyDescent="0.15">
      <c r="A133" s="90"/>
      <c r="B133" s="15"/>
      <c r="P133" s="16"/>
      <c r="Q133" s="16"/>
      <c r="R133" s="16"/>
      <c r="S133" s="16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</row>
    <row r="134" spans="1:60" s="14" customFormat="1" x14ac:dyDescent="0.15">
      <c r="A134" s="90"/>
      <c r="B134" s="15"/>
      <c r="P134" s="16"/>
      <c r="Q134" s="16"/>
      <c r="R134" s="16"/>
      <c r="S134" s="16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</row>
    <row r="135" spans="1:60" s="14" customFormat="1" x14ac:dyDescent="0.15">
      <c r="A135" s="90"/>
      <c r="B135" s="15"/>
      <c r="P135" s="16"/>
      <c r="Q135" s="16"/>
      <c r="R135" s="16"/>
      <c r="S135" s="16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</row>
    <row r="136" spans="1:60" s="14" customFormat="1" x14ac:dyDescent="0.15">
      <c r="A136" s="90"/>
      <c r="B136" s="15"/>
      <c r="P136" s="16"/>
      <c r="Q136" s="16"/>
      <c r="R136" s="16"/>
      <c r="S136" s="16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</row>
    <row r="137" spans="1:60" s="14" customFormat="1" x14ac:dyDescent="0.15">
      <c r="A137" s="90"/>
      <c r="B137" s="15"/>
      <c r="P137" s="16"/>
      <c r="Q137" s="16"/>
      <c r="R137" s="16"/>
      <c r="S137" s="16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</row>
    <row r="138" spans="1:60" s="14" customFormat="1" x14ac:dyDescent="0.15">
      <c r="A138" s="90"/>
      <c r="B138" s="15"/>
      <c r="P138" s="16"/>
      <c r="Q138" s="16"/>
      <c r="R138" s="16"/>
      <c r="S138" s="16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</row>
    <row r="139" spans="1:60" s="14" customFormat="1" x14ac:dyDescent="0.15">
      <c r="A139" s="90"/>
      <c r="B139" s="15"/>
      <c r="P139" s="16"/>
      <c r="Q139" s="16"/>
      <c r="R139" s="16"/>
      <c r="S139" s="16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</row>
    <row r="140" spans="1:60" s="14" customFormat="1" x14ac:dyDescent="0.15">
      <c r="A140" s="90"/>
      <c r="B140" s="15"/>
      <c r="P140" s="16"/>
      <c r="Q140" s="16"/>
      <c r="R140" s="16"/>
      <c r="S140" s="16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</row>
    <row r="141" spans="1:60" s="14" customFormat="1" x14ac:dyDescent="0.15">
      <c r="A141" s="90"/>
      <c r="B141" s="15"/>
      <c r="P141" s="16"/>
      <c r="Q141" s="16"/>
      <c r="R141" s="16"/>
      <c r="S141" s="16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</row>
    <row r="142" spans="1:60" s="14" customFormat="1" x14ac:dyDescent="0.15">
      <c r="A142" s="90"/>
      <c r="B142" s="15"/>
      <c r="P142" s="16"/>
      <c r="Q142" s="16"/>
      <c r="R142" s="16"/>
      <c r="S142" s="16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</row>
    <row r="143" spans="1:60" s="14" customFormat="1" x14ac:dyDescent="0.15">
      <c r="A143" s="90"/>
      <c r="B143" s="15"/>
      <c r="P143" s="16"/>
      <c r="Q143" s="16"/>
      <c r="R143" s="16"/>
      <c r="S143" s="16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</row>
    <row r="144" spans="1:60" s="14" customFormat="1" x14ac:dyDescent="0.15">
      <c r="A144" s="90"/>
      <c r="B144" s="15"/>
      <c r="P144" s="16"/>
      <c r="Q144" s="16"/>
      <c r="R144" s="16"/>
      <c r="S144" s="16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</row>
    <row r="145" spans="1:60" s="14" customFormat="1" x14ac:dyDescent="0.15">
      <c r="A145" s="90"/>
      <c r="B145" s="15"/>
      <c r="P145" s="16"/>
      <c r="Q145" s="16"/>
      <c r="R145" s="16"/>
      <c r="S145" s="16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</row>
    <row r="146" spans="1:60" s="14" customFormat="1" x14ac:dyDescent="0.15">
      <c r="A146" s="90"/>
      <c r="B146" s="15"/>
      <c r="P146" s="16"/>
      <c r="Q146" s="16"/>
      <c r="R146" s="16"/>
      <c r="S146" s="16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</row>
    <row r="147" spans="1:60" s="14" customFormat="1" x14ac:dyDescent="0.15">
      <c r="A147" s="90"/>
      <c r="B147" s="15"/>
      <c r="P147" s="16"/>
      <c r="Q147" s="16"/>
      <c r="R147" s="16"/>
      <c r="S147" s="16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</row>
    <row r="148" spans="1:60" s="14" customFormat="1" x14ac:dyDescent="0.15">
      <c r="A148" s="90"/>
      <c r="B148" s="15"/>
      <c r="P148" s="16"/>
      <c r="Q148" s="16"/>
      <c r="R148" s="16"/>
      <c r="S148" s="16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</row>
    <row r="149" spans="1:60" s="14" customFormat="1" x14ac:dyDescent="0.15">
      <c r="A149" s="90"/>
      <c r="B149" s="15"/>
      <c r="P149" s="16"/>
      <c r="Q149" s="16"/>
      <c r="R149" s="16"/>
      <c r="S149" s="16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</row>
    <row r="150" spans="1:60" s="14" customFormat="1" x14ac:dyDescent="0.15">
      <c r="A150" s="90"/>
      <c r="B150" s="15"/>
      <c r="P150" s="16"/>
      <c r="Q150" s="16"/>
      <c r="R150" s="16"/>
      <c r="S150" s="16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</row>
  </sheetData>
  <protectedRanges>
    <protectedRange sqref="F2:J22" name="区域2"/>
    <protectedRange sqref="A1 A28" name="区域1"/>
  </protectedRanges>
  <mergeCells count="7">
    <mergeCell ref="B19:D21"/>
    <mergeCell ref="B2:D2"/>
    <mergeCell ref="B3:D3"/>
    <mergeCell ref="R4:S4"/>
    <mergeCell ref="R5:S5"/>
    <mergeCell ref="R6:S6"/>
    <mergeCell ref="Q3:S3"/>
  </mergeCells>
  <phoneticPr fontId="29" type="noConversion"/>
  <conditionalFormatting sqref="B22:B25">
    <cfRule type="expression" dxfId="3" priority="1" stopIfTrue="1">
      <formula>CELL("row")=ROW()</formula>
    </cfRule>
  </conditionalFormatting>
  <dataValidations count="3">
    <dataValidation type="list" allowBlank="1" showInputMessage="1" showErrorMessage="1" promptTitle="温馨提示：" prompt="_x000a_点击这里的下拉箭头选择城市所在的大洲！" sqref="R4:S4">
      <formula1>区域</formula1>
    </dataValidation>
    <dataValidation allowBlank="1" showInputMessage="1" showErrorMessage="1" prompt="您好！" sqref="R6:S6"/>
    <dataValidation type="list" allowBlank="1" showInputMessage="1" showErrorMessage="1" promptTitle="温馨提示：" prompt="_x000a_点击这里的下拉箭头选择你要查询的城市！" sqref="R5:S5">
      <formula1>INDIRECT(R4&amp;"!A5:A300")</formula1>
    </dataValidation>
  </dataValidations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41" r:id="rId4" name="CommandButton1">
          <controlPr defaultSize="0" autoLine="0" r:id="rId5">
            <anchor moveWithCells="1">
              <from>
                <xdr:col>6</xdr:col>
                <xdr:colOff>561975</xdr:colOff>
                <xdr:row>21</xdr:row>
                <xdr:rowOff>28575</xdr:rowOff>
              </from>
              <to>
                <xdr:col>8</xdr:col>
                <xdr:colOff>85725</xdr:colOff>
                <xdr:row>22</xdr:row>
                <xdr:rowOff>76200</xdr:rowOff>
              </to>
            </anchor>
          </controlPr>
        </control>
      </mc:Choice>
      <mc:Fallback>
        <control shapeId="10241" r:id="rId4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39"/>
  </sheetPr>
  <dimension ref="A1:AG31"/>
  <sheetViews>
    <sheetView showGridLines="0" zoomScaleNormal="100" workbookViewId="0">
      <selection activeCell="B1" sqref="B1:T1"/>
    </sheetView>
  </sheetViews>
  <sheetFormatPr defaultRowHeight="14.1" customHeight="1" x14ac:dyDescent="0.15"/>
  <cols>
    <col min="1" max="1" width="5.625" style="1" customWidth="1"/>
    <col min="2" max="2" width="8.75" style="1" customWidth="1"/>
    <col min="3" max="3" width="9.125" style="1" customWidth="1"/>
    <col min="4" max="4" width="10.125" style="1" customWidth="1"/>
    <col min="5" max="5" width="1.125" style="1" customWidth="1"/>
    <col min="6" max="10" width="9" style="1"/>
    <col min="11" max="11" width="0.75" style="1" customWidth="1"/>
    <col min="12" max="12" width="9" style="1"/>
    <col min="13" max="13" width="9" style="7"/>
    <col min="14" max="16" width="9" style="1"/>
    <col min="17" max="17" width="1.5" style="1" customWidth="1"/>
    <col min="18" max="18" width="9.375" style="7" customWidth="1"/>
    <col min="19" max="19" width="9.625" style="1" customWidth="1"/>
    <col min="20" max="20" width="9.5" style="1" customWidth="1"/>
    <col min="21" max="24" width="9" style="1"/>
    <col min="26" max="16384" width="9" style="1"/>
  </cols>
  <sheetData>
    <row r="1" spans="1:33" ht="20.100000000000001" customHeight="1" x14ac:dyDescent="0.15">
      <c r="A1" s="2"/>
      <c r="B1" s="155" t="s">
        <v>333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</row>
    <row r="2" spans="1:33" ht="14.1" customHeight="1" x14ac:dyDescent="0.15"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8"/>
      <c r="N2" s="107"/>
      <c r="O2" s="107"/>
      <c r="P2" s="107"/>
      <c r="Q2" s="107"/>
      <c r="R2" s="108"/>
      <c r="S2" s="107"/>
      <c r="T2" s="107"/>
      <c r="AG2" s="1" t="s">
        <v>130</v>
      </c>
    </row>
    <row r="3" spans="1:33" ht="15.95" customHeight="1" thickBot="1" x14ac:dyDescent="0.2">
      <c r="B3" s="151" t="s">
        <v>88</v>
      </c>
      <c r="C3" s="151"/>
      <c r="D3" s="151"/>
      <c r="E3" s="109"/>
      <c r="F3" s="152" t="str">
        <f>C5</f>
        <v>齐齐哈尔</v>
      </c>
      <c r="G3" s="152"/>
      <c r="H3" s="152"/>
      <c r="I3" s="152"/>
      <c r="J3" s="152"/>
      <c r="K3" s="107"/>
      <c r="L3" s="152" t="str">
        <f>S5</f>
        <v>海口</v>
      </c>
      <c r="M3" s="152"/>
      <c r="N3" s="152"/>
      <c r="O3" s="152"/>
      <c r="P3" s="152"/>
      <c r="Q3" s="107"/>
      <c r="R3" s="151" t="s">
        <v>88</v>
      </c>
      <c r="S3" s="151"/>
      <c r="T3" s="151"/>
      <c r="AG3" s="1" t="s">
        <v>295</v>
      </c>
    </row>
    <row r="4" spans="1:33" ht="14.1" customHeight="1" x14ac:dyDescent="0.15">
      <c r="B4" s="110" t="s">
        <v>293</v>
      </c>
      <c r="C4" s="156" t="s">
        <v>258</v>
      </c>
      <c r="D4" s="157"/>
      <c r="E4" s="111"/>
      <c r="F4" s="107"/>
      <c r="G4" s="107"/>
      <c r="H4" s="107"/>
      <c r="I4" s="107"/>
      <c r="J4" s="107"/>
      <c r="K4" s="107"/>
      <c r="L4" s="107"/>
      <c r="M4" s="108"/>
      <c r="N4" s="107"/>
      <c r="O4" s="107"/>
      <c r="P4" s="107"/>
      <c r="Q4" s="107"/>
      <c r="R4" s="110" t="s">
        <v>293</v>
      </c>
      <c r="S4" s="156" t="s">
        <v>258</v>
      </c>
      <c r="T4" s="157"/>
    </row>
    <row r="5" spans="1:33" ht="14.1" customHeight="1" x14ac:dyDescent="0.15">
      <c r="B5" s="112" t="s">
        <v>294</v>
      </c>
      <c r="C5" s="153" t="s">
        <v>350</v>
      </c>
      <c r="D5" s="154"/>
      <c r="E5" s="111"/>
      <c r="F5" s="107"/>
      <c r="G5" s="107"/>
      <c r="H5" s="107"/>
      <c r="I5" s="107"/>
      <c r="J5" s="107"/>
      <c r="K5" s="107"/>
      <c r="L5" s="107"/>
      <c r="M5" s="108"/>
      <c r="N5" s="107"/>
      <c r="O5" s="107"/>
      <c r="P5" s="107"/>
      <c r="Q5" s="107"/>
      <c r="R5" s="112" t="s">
        <v>294</v>
      </c>
      <c r="S5" s="153" t="s">
        <v>121</v>
      </c>
      <c r="T5" s="154"/>
    </row>
    <row r="6" spans="1:33" ht="14.1" customHeight="1" x14ac:dyDescent="0.15">
      <c r="B6" s="112" t="s">
        <v>296</v>
      </c>
      <c r="C6" s="140" t="str">
        <f ca="1">INDEX(INDIRECT($C$4&amp;"数据!b5:b1111"),MATCH($C$5,INDIRECT($C$4&amp;"数据!a5:a1111"),0))</f>
        <v>真实数据</v>
      </c>
      <c r="D6" s="141"/>
      <c r="E6" s="111"/>
      <c r="F6" s="107"/>
      <c r="G6" s="107"/>
      <c r="H6" s="107"/>
      <c r="I6" s="107"/>
      <c r="J6" s="107"/>
      <c r="K6" s="107"/>
      <c r="L6" s="107"/>
      <c r="M6" s="108"/>
      <c r="N6" s="107"/>
      <c r="O6" s="107"/>
      <c r="P6" s="107"/>
      <c r="Q6" s="107"/>
      <c r="R6" s="112" t="s">
        <v>296</v>
      </c>
      <c r="S6" s="158" t="str">
        <f ca="1">INDEX(INDIRECT($S$4&amp;"数据!b5:b1111"),MATCH($S$5,INDIRECT($S$4&amp;"数据!a5:a1111"),0))</f>
        <v>真实数据</v>
      </c>
      <c r="T6" s="159"/>
    </row>
    <row r="7" spans="1:33" ht="14.1" customHeight="1" x14ac:dyDescent="0.15">
      <c r="B7" s="112" t="s">
        <v>297</v>
      </c>
      <c r="C7" s="142" t="str">
        <f ca="1">INDEX(INDIRECT($C$4&amp;"数据!c5:c1111"),MATCH($C$5,INDIRECT($C$4&amp;"数据!a5:a1111"),0))</f>
        <v>47.4ºN，123.9ºE，海拔146m</v>
      </c>
      <c r="D7" s="143"/>
      <c r="E7" s="111"/>
      <c r="F7" s="107"/>
      <c r="G7" s="107"/>
      <c r="H7" s="107"/>
      <c r="I7" s="107"/>
      <c r="J7" s="107"/>
      <c r="K7" s="107"/>
      <c r="L7" s="107"/>
      <c r="M7" s="108"/>
      <c r="N7" s="107"/>
      <c r="O7" s="107"/>
      <c r="P7" s="107"/>
      <c r="Q7" s="107"/>
      <c r="R7" s="112" t="s">
        <v>297</v>
      </c>
      <c r="S7" s="142" t="str">
        <f ca="1">INDEX(INDIRECT($S$4&amp;"数据!c5:c1111"),MATCH($S$5,INDIRECT($S$4&amp;"数据!a5:a1111"),0))</f>
        <v>20.0ºN，110.4ºE，海拔14m</v>
      </c>
      <c r="T7" s="143"/>
    </row>
    <row r="8" spans="1:33" ht="14.1" customHeight="1" x14ac:dyDescent="0.15">
      <c r="B8" s="144"/>
      <c r="C8" s="145"/>
      <c r="D8" s="146"/>
      <c r="E8" s="2"/>
      <c r="R8" s="144"/>
      <c r="S8" s="145"/>
      <c r="T8" s="146"/>
    </row>
    <row r="9" spans="1:33" ht="14.1" customHeight="1" x14ac:dyDescent="0.15">
      <c r="B9" s="118" t="str">
        <f>$C$5</f>
        <v>齐齐哈尔</v>
      </c>
      <c r="C9" s="119"/>
      <c r="D9" s="120"/>
      <c r="E9" s="2"/>
      <c r="R9" s="118" t="str">
        <f>$S$5</f>
        <v>海口</v>
      </c>
      <c r="S9" s="119"/>
      <c r="T9" s="120"/>
    </row>
    <row r="10" spans="1:33" ht="14.1" customHeight="1" x14ac:dyDescent="0.15">
      <c r="B10" s="118" t="str">
        <f ca="1">"（"&amp;"位置："&amp;$C$7&amp;"）"</f>
        <v>（位置：47.4ºN，123.9ºE，海拔146m）</v>
      </c>
      <c r="C10" s="119"/>
      <c r="D10" s="120"/>
      <c r="E10" s="2"/>
      <c r="R10" s="118" t="str">
        <f ca="1">"（"&amp;"位置："&amp;$S$7&amp;"）"</f>
        <v>（位置：20.0ºN，110.4ºE，海拔14m）</v>
      </c>
      <c r="S10" s="119"/>
      <c r="T10" s="120"/>
    </row>
    <row r="11" spans="1:33" ht="14.1" customHeight="1" x14ac:dyDescent="0.15">
      <c r="B11" s="8" t="s">
        <v>142</v>
      </c>
      <c r="C11" s="3" t="s">
        <v>94</v>
      </c>
      <c r="D11" s="4" t="s">
        <v>95</v>
      </c>
      <c r="E11" s="2"/>
      <c r="R11" s="8" t="s">
        <v>142</v>
      </c>
      <c r="S11" s="3" t="s">
        <v>94</v>
      </c>
      <c r="T11" s="4" t="s">
        <v>95</v>
      </c>
    </row>
    <row r="12" spans="1:33" ht="14.1" customHeight="1" x14ac:dyDescent="0.15">
      <c r="B12" s="8">
        <v>1</v>
      </c>
      <c r="C12" s="3">
        <f ca="1">INDEX(INDIRECT($C$4&amp;"数据!d5:d1111"),MATCH($C$5,INDIRECT($C$4&amp;"数据!a5:a111"),0))</f>
        <v>-19.2</v>
      </c>
      <c r="D12" s="4">
        <f ca="1">INDEX(INDIRECT($C$4&amp;"数据!p5:p1111"),MATCH($C$5,INDIRECT($C$4&amp;"数据!a5:a1111"),0))</f>
        <v>1.3</v>
      </c>
      <c r="E12" s="2"/>
      <c r="R12" s="8">
        <v>1</v>
      </c>
      <c r="S12" s="3">
        <f ca="1">INDEX(INDIRECT($S$4&amp;"数据!d5:d1111"),MATCH($S$5,INDIRECT($S$4&amp;"数据!a5:a111"),0))</f>
        <v>17.2</v>
      </c>
      <c r="T12" s="4">
        <f ca="1">INDEX(INDIRECT($S$4&amp;"数据!p5:p1111"),MATCH($S$5,INDIRECT($S$4&amp;"数据!a5:a1111"),0))</f>
        <v>21.6</v>
      </c>
    </row>
    <row r="13" spans="1:33" ht="14.1" customHeight="1" x14ac:dyDescent="0.15">
      <c r="B13" s="8"/>
      <c r="C13" s="3">
        <f ca="1">INDEX(INDIRECT($C$4&amp;"数据!e5:e1111"),MATCH($C$5,INDIRECT($C$4&amp;"数据!a5:a111"),0))</f>
        <v>-14.8</v>
      </c>
      <c r="D13" s="4">
        <f ca="1">INDEX(INDIRECT($C$4&amp;"数据!q5:q1111"),MATCH($C$5,INDIRECT($C$4&amp;"数据!a5:a1111"),0))</f>
        <v>1.8</v>
      </c>
      <c r="E13" s="2"/>
      <c r="R13" s="8"/>
      <c r="S13" s="3">
        <f ca="1">INDEX(INDIRECT($S$4&amp;"数据!e5:e1111"),MATCH($S$5,INDIRECT($S$4&amp;"数据!a5:a111"),0))</f>
        <v>18.2</v>
      </c>
      <c r="T13" s="4">
        <f ca="1">INDEX(INDIRECT($S$4&amp;"数据!q5:q1111"),MATCH($S$5,INDIRECT($S$4&amp;"数据!a5:a1111"),0))</f>
        <v>34.200000000000003</v>
      </c>
    </row>
    <row r="14" spans="1:33" ht="14.1" customHeight="1" x14ac:dyDescent="0.15">
      <c r="B14" s="8"/>
      <c r="C14" s="3">
        <f ca="1">INDEX(INDIRECT($C$4&amp;"数据!f5:f1111"),MATCH($C$5,INDIRECT($C$4&amp;"数据!a5:a111"),0))</f>
        <v>-4.5</v>
      </c>
      <c r="D14" s="4">
        <f ca="1">INDEX(INDIRECT($C$4&amp;"数据!r5:r1111"),MATCH($C$5,INDIRECT($C$4&amp;"数据!a5:a1111"),0))</f>
        <v>4.7</v>
      </c>
      <c r="E14" s="2"/>
      <c r="R14" s="8"/>
      <c r="S14" s="3">
        <f ca="1">INDEX(INDIRECT($S$4&amp;"数据!f5:f1111"),MATCH($S$5,INDIRECT($S$4&amp;"数据!a5:a111"),0))</f>
        <v>21.3</v>
      </c>
      <c r="T14" s="4">
        <f ca="1">INDEX(INDIRECT($S$4&amp;"数据!r5:r1111"),MATCH($S$5,INDIRECT($S$4&amp;"数据!a5:a1111"),0))</f>
        <v>51.3</v>
      </c>
    </row>
    <row r="15" spans="1:33" ht="14.1" customHeight="1" x14ac:dyDescent="0.15">
      <c r="B15" s="8">
        <v>4</v>
      </c>
      <c r="C15" s="3">
        <f ca="1">INDEX(INDIRECT($C$4&amp;"数据!g5:g1111"),MATCH($C$5,INDIRECT($C$4&amp;"数据!a5:a111"),0))</f>
        <v>6.1</v>
      </c>
      <c r="D15" s="4">
        <f ca="1">INDEX(INDIRECT($C$4&amp;"数据!s5:s1111"),MATCH($C$5,INDIRECT($C$4&amp;"数据!a5:a1111"),0))</f>
        <v>15.1</v>
      </c>
      <c r="E15" s="2"/>
      <c r="R15" s="8">
        <v>4</v>
      </c>
      <c r="S15" s="3">
        <f ca="1">INDEX(INDIRECT($S$4&amp;"数据!g5:g1111"),MATCH($S$5,INDIRECT($S$4&amp;"数据!a5:a111"),0))</f>
        <v>24.8</v>
      </c>
      <c r="T15" s="4">
        <f ca="1">INDEX(INDIRECT($S$4&amp;"数据!s5:s1111"),MATCH($S$5,INDIRECT($S$4&amp;"数据!a5:a1111"),0))</f>
        <v>105.9</v>
      </c>
    </row>
    <row r="16" spans="1:33" ht="14.1" customHeight="1" x14ac:dyDescent="0.15">
      <c r="B16" s="8"/>
      <c r="C16" s="3">
        <f ca="1">INDEX(INDIRECT($C$4&amp;"数据!h5:h1111"),MATCH($C$5,INDIRECT($C$4&amp;"数据!a5:a111"),0))</f>
        <v>14.4</v>
      </c>
      <c r="D16" s="4">
        <f ca="1">INDEX(INDIRECT($C$4&amp;"数据!t5:t1111"),MATCH($C$5,INDIRECT($C$4&amp;"数据!a5:a1111"),0))</f>
        <v>30.5</v>
      </c>
      <c r="E16" s="2"/>
      <c r="R16" s="8"/>
      <c r="S16" s="3">
        <f ca="1">INDEX(INDIRECT($S$4&amp;"数据!h5:h1111"),MATCH($S$5,INDIRECT($S$4&amp;"数据!a5:a111"),0))</f>
        <v>27.3</v>
      </c>
      <c r="T16" s="4">
        <f ca="1">INDEX(INDIRECT($S$4&amp;"数据!t5:t1111"),MATCH($S$5,INDIRECT($S$4&amp;"数据!a5:a1111"),0))</f>
        <v>182.8</v>
      </c>
    </row>
    <row r="17" spans="2:20" ht="14.1" customHeight="1" x14ac:dyDescent="0.15">
      <c r="B17" s="8"/>
      <c r="C17" s="3">
        <f ca="1">INDEX(INDIRECT($C$4&amp;"数据!i5:i1111"),MATCH($C$5,INDIRECT($C$4&amp;"数据!a5:a111"),0))</f>
        <v>20.3</v>
      </c>
      <c r="D17" s="4">
        <f ca="1">INDEX(INDIRECT($C$4&amp;"数据!u5:u1111"),MATCH($C$5,INDIRECT($C$4&amp;"数据!a5:a1111"),0))</f>
        <v>64.2</v>
      </c>
      <c r="E17" s="2"/>
      <c r="R17" s="8"/>
      <c r="S17" s="3">
        <f ca="1">INDEX(INDIRECT($S$4&amp;"数据!i5:i1111"),MATCH($S$5,INDIRECT($S$4&amp;"数据!a5:a111"),0))</f>
        <v>28.1</v>
      </c>
      <c r="T17" s="4">
        <f ca="1">INDEX(INDIRECT($S$4&amp;"数据!u5:u1111"),MATCH($S$5,INDIRECT($S$4&amp;"数据!a5:a1111"),0))</f>
        <v>211.1</v>
      </c>
    </row>
    <row r="18" spans="2:20" ht="14.1" customHeight="1" x14ac:dyDescent="0.15">
      <c r="B18" s="8">
        <v>7</v>
      </c>
      <c r="C18" s="3">
        <f ca="1">INDEX(INDIRECT($C$4&amp;"数据!j5:j1111"),MATCH($C$5,INDIRECT($C$4&amp;"数据!a5:a111"),0))</f>
        <v>22.8</v>
      </c>
      <c r="D18" s="4">
        <f ca="1">INDEX(INDIRECT($C$4&amp;"数据!v5:v1111"),MATCH($C$5,INDIRECT($C$4&amp;"数据!a5:a1111"),0))</f>
        <v>137.5</v>
      </c>
      <c r="E18" s="2"/>
      <c r="R18" s="8">
        <v>7</v>
      </c>
      <c r="S18" s="3">
        <f ca="1">INDEX(INDIRECT($S$4&amp;"数据!j5:j1111"),MATCH($S$5,INDIRECT($S$4&amp;"数据!a5:a111"),0))</f>
        <v>28.4</v>
      </c>
      <c r="T18" s="4">
        <f ca="1">INDEX(INDIRECT($S$4&amp;"数据!v5:v1111"),MATCH($S$5,INDIRECT($S$4&amp;"数据!a5:a1111"),0))</f>
        <v>210</v>
      </c>
    </row>
    <row r="19" spans="2:20" ht="14.1" customHeight="1" x14ac:dyDescent="0.15">
      <c r="B19" s="8"/>
      <c r="C19" s="3">
        <f ca="1">INDEX(INDIRECT($C$4&amp;"数据!k5:k1111"),MATCH($C$5,INDIRECT($C$4&amp;"数据!a5:a111"),0))</f>
        <v>20.9</v>
      </c>
      <c r="D19" s="4">
        <f ca="1">INDEX(INDIRECT($C$4&amp;"数据!w5:w1111"),MATCH($C$5,INDIRECT($C$4&amp;"数据!a5:a1111"),0))</f>
        <v>94</v>
      </c>
      <c r="E19" s="2"/>
      <c r="R19" s="8"/>
      <c r="S19" s="3">
        <f ca="1">INDEX(INDIRECT($S$4&amp;"数据!k5:k1111"),MATCH($S$5,INDIRECT($S$4&amp;"数据!a5:a111"),0))</f>
        <v>27.8</v>
      </c>
      <c r="T19" s="4">
        <f ca="1">INDEX(INDIRECT($S$4&amp;"数据!w5:w1111"),MATCH($S$5,INDIRECT($S$4&amp;"数据!a5:a1111"),0))</f>
        <v>224.8</v>
      </c>
    </row>
    <row r="20" spans="2:20" ht="14.1" customHeight="1" x14ac:dyDescent="0.15">
      <c r="B20" s="8"/>
      <c r="C20" s="3">
        <f ca="1">INDEX(INDIRECT($C$4&amp;"数据!l5:l1111"),MATCH($C$5,INDIRECT($C$4&amp;"数据!a5:a111"),0))</f>
        <v>14</v>
      </c>
      <c r="D20" s="4">
        <f ca="1">INDEX(INDIRECT($C$4&amp;"数据!x5:x1111"),MATCH($C$5,INDIRECT($C$4&amp;"数据!a5:a1111"),0))</f>
        <v>44.8</v>
      </c>
      <c r="E20" s="2"/>
      <c r="R20" s="8"/>
      <c r="S20" s="3">
        <f ca="1">INDEX(INDIRECT($S$4&amp;"数据!l5:l1111"),MATCH($S$5,INDIRECT($S$4&amp;"数据!a5:a111"),0))</f>
        <v>26.9</v>
      </c>
      <c r="T20" s="4">
        <f ca="1">INDEX(INDIRECT($S$4&amp;"数据!x5:x1111"),MATCH($S$5,INDIRECT($S$4&amp;"数据!a5:a1111"),0))</f>
        <v>250.9</v>
      </c>
    </row>
    <row r="21" spans="2:20" ht="14.1" customHeight="1" x14ac:dyDescent="0.15">
      <c r="B21" s="8">
        <v>10</v>
      </c>
      <c r="C21" s="3">
        <f ca="1">INDEX(INDIRECT($C$4&amp;"数据!m5:m1111"),MATCH($C$5,INDIRECT($C$4&amp;"数据!a5:a111"),0))</f>
        <v>4.8</v>
      </c>
      <c r="D21" s="4">
        <f ca="1">INDEX(INDIRECT($C$4&amp;"数据!y5:y1111"),MATCH($C$5,INDIRECT($C$4&amp;"数据!a5:a1111"),0))</f>
        <v>19.2</v>
      </c>
      <c r="E21" s="2"/>
      <c r="R21" s="8">
        <v>10</v>
      </c>
      <c r="S21" s="3">
        <f ca="1">INDEX(INDIRECT($S$4&amp;"数据!m5:m1111"),MATCH($S$5,INDIRECT($S$4&amp;"数据!a5:a111"),0))</f>
        <v>25</v>
      </c>
      <c r="T21" s="4">
        <f ca="1">INDEX(INDIRECT($S$4&amp;"数据!y5:y1111"),MATCH($S$5,INDIRECT($S$4&amp;"数据!a5:a1111"),0))</f>
        <v>201.1</v>
      </c>
    </row>
    <row r="22" spans="2:20" ht="14.1" customHeight="1" x14ac:dyDescent="0.15">
      <c r="B22" s="8"/>
      <c r="C22" s="3">
        <f ca="1">INDEX(INDIRECT($C$4&amp;"数据!n5:n1111"),MATCH($C$5,INDIRECT($C$4&amp;"数据!a5:a111"),0))</f>
        <v>-7.1</v>
      </c>
      <c r="D22" s="4">
        <f ca="1">INDEX(INDIRECT($C$4&amp;"数据!z5:z1111"),MATCH($C$5,INDIRECT($C$4&amp;"数据!a5:a1111"),0))</f>
        <v>4.2</v>
      </c>
      <c r="E22" s="2"/>
      <c r="R22" s="8"/>
      <c r="S22" s="3">
        <f ca="1">INDEX(INDIRECT($S$4&amp;"数据!n5:n1111"),MATCH($S$5,INDIRECT($S$4&amp;"数据!a5:a111"),0))</f>
        <v>22</v>
      </c>
      <c r="T22" s="4">
        <f ca="1">INDEX(INDIRECT($S$4&amp;"数据!z5:z1111"),MATCH($S$5,INDIRECT($S$4&amp;"数据!a5:a1111"),0))</f>
        <v>97.2</v>
      </c>
    </row>
    <row r="23" spans="2:20" ht="14.1" customHeight="1" thickBot="1" x14ac:dyDescent="0.2">
      <c r="B23" s="9"/>
      <c r="C23" s="5">
        <f ca="1">INDEX(INDIRECT($C$4&amp;"数据!o5:o1111"),MATCH($C$5,INDIRECT($C$4&amp;"数据!a5:a111"),0))</f>
        <v>-16.2</v>
      </c>
      <c r="D23" s="6">
        <f ca="1">INDEX(INDIRECT($C$4&amp;"数据!aa5:aa1111"),MATCH($C$5,INDIRECT($C$4&amp;"数据!a5:a1111"),0))</f>
        <v>2.6</v>
      </c>
      <c r="E23" s="2"/>
      <c r="R23" s="9"/>
      <c r="S23" s="5">
        <f ca="1">INDEX(INDIRECT($S$4&amp;"数据!o5:o1111"),MATCH($S$5,INDIRECT($S$4&amp;"数据!a5:a111"),0))</f>
        <v>18.7</v>
      </c>
      <c r="T23" s="6">
        <f ca="1">INDEX(INDIRECT($S$4&amp;"数据!aa5:aa1111"),MATCH($S$5,INDIRECT($S$4&amp;"数据!a5:a1111"),0))</f>
        <v>34.1</v>
      </c>
    </row>
    <row r="24" spans="2:20" ht="14.1" customHeight="1" x14ac:dyDescent="0.15">
      <c r="B24" s="10"/>
      <c r="D24" s="1">
        <f ca="1">SUM(D12:D23)</f>
        <v>419.90000000000003</v>
      </c>
      <c r="R24" s="10"/>
      <c r="T24" s="1">
        <f ca="1">SUM(T12:T23)</f>
        <v>1625</v>
      </c>
    </row>
    <row r="28" spans="2:20" ht="14.1" customHeight="1" x14ac:dyDescent="0.15">
      <c r="B28" s="97" t="s">
        <v>346</v>
      </c>
      <c r="C28" s="98"/>
      <c r="D28" s="99"/>
      <c r="E28" s="100"/>
      <c r="F28" s="100"/>
      <c r="G28" s="101"/>
      <c r="H28" s="101"/>
      <c r="I28" s="101"/>
      <c r="J28" s="101"/>
      <c r="K28" s="101"/>
      <c r="L28" s="101"/>
      <c r="M28" s="101"/>
      <c r="N28" s="101"/>
      <c r="O28" s="101"/>
      <c r="P28" s="102"/>
      <c r="Q28" s="102"/>
      <c r="R28" s="101"/>
      <c r="S28" s="102"/>
      <c r="T28" s="102"/>
    </row>
    <row r="31" spans="2:20" ht="14.1" customHeight="1" x14ac:dyDescent="0.15">
      <c r="C31" s="32"/>
    </row>
  </sheetData>
  <sheetProtection selectLockedCells="1"/>
  <protectedRanges>
    <protectedRange sqref="C4:D5 S5:T6" name="区域1"/>
  </protectedRanges>
  <customSheetViews>
    <customSheetView guid="{572410B7-0BF8-46B1-AE9F-E1E4C8A0BCAC}" scale="150" showGridLines="0" showRowCol="0" showRuler="0">
      <selection activeCell="E14" sqref="E14"/>
      <pageMargins left="0.75" right="0.75" top="1" bottom="1" header="0.5" footer="0.5"/>
      <pageSetup paperSize="9" orientation="portrait" horizontalDpi="1200" verticalDpi="1200" r:id="rId1"/>
      <headerFooter alignWithMargins="0"/>
    </customSheetView>
  </customSheetViews>
  <mergeCells count="19">
    <mergeCell ref="S7:T7"/>
    <mergeCell ref="C6:D6"/>
    <mergeCell ref="C4:D4"/>
    <mergeCell ref="B3:D3"/>
    <mergeCell ref="F3:J3"/>
    <mergeCell ref="C5:D5"/>
    <mergeCell ref="B1:T1"/>
    <mergeCell ref="B10:D10"/>
    <mergeCell ref="B9:D9"/>
    <mergeCell ref="R8:T8"/>
    <mergeCell ref="R9:T9"/>
    <mergeCell ref="R10:T10"/>
    <mergeCell ref="B8:D8"/>
    <mergeCell ref="C7:D7"/>
    <mergeCell ref="R3:T3"/>
    <mergeCell ref="L3:P3"/>
    <mergeCell ref="S4:T4"/>
    <mergeCell ref="S5:T5"/>
    <mergeCell ref="S6:T6"/>
  </mergeCells>
  <phoneticPr fontId="1" type="noConversion"/>
  <dataValidations xWindow="1239" yWindow="195" count="5">
    <dataValidation type="list" allowBlank="1" showInputMessage="1" showErrorMessage="1" promptTitle="温馨提示：" prompt="_x000a_点击这里的下拉箭头选择你要查询的城市！" sqref="S5:T5">
      <formula1>INDIRECT(S4&amp;"数据!A5:A300")</formula1>
    </dataValidation>
    <dataValidation allowBlank="1" showInputMessage="1" showErrorMessage="1" promptTitle="温馨提示：" prompt="_x000a_点击这里的下拉箭头选择城市所在的大洲！" sqref="C4:D4"/>
    <dataValidation allowBlank="1" showInputMessage="1" showErrorMessage="1" prompt="您好！" sqref="C6:D6 S6"/>
    <dataValidation type="list" allowBlank="1" showInputMessage="1" showErrorMessage="1" promptTitle="温馨提示：" prompt="_x000a_点击这里的下拉箭头选择你要查询的城市！" sqref="C5:D5">
      <formula1>INDIRECT(C4&amp;"数据!A5:A300")</formula1>
    </dataValidation>
    <dataValidation allowBlank="1" showInputMessage="1" showErrorMessage="1" promptTitle="温馨提示：" prompt="_x000a_点击这里的下拉箭头选择城市所在的大洲！" sqref="S4:T4"/>
  </dataValidations>
  <pageMargins left="0.75" right="0.75" top="1" bottom="1" header="0.5" footer="0.5"/>
  <pageSetup paperSize="9" orientation="portrait" horizontalDpi="1200" verticalDpi="1200" r:id="rId2"/>
  <headerFooter alignWithMargins="0"/>
  <drawing r:id="rId3"/>
  <legacyDrawing r:id="rId4"/>
  <controls>
    <mc:AlternateContent xmlns:mc="http://schemas.openxmlformats.org/markup-compatibility/2006">
      <mc:Choice Requires="x14">
        <control shapeId="1072" r:id="rId5" name="CommandButton2">
          <controlPr defaultSize="0" autoLine="0" r:id="rId6">
            <anchor moveWithCells="1">
              <from>
                <xdr:col>13</xdr:col>
                <xdr:colOff>0</xdr:colOff>
                <xdr:row>23</xdr:row>
                <xdr:rowOff>19050</xdr:rowOff>
              </from>
              <to>
                <xdr:col>14</xdr:col>
                <xdr:colOff>209550</xdr:colOff>
                <xdr:row>24</xdr:row>
                <xdr:rowOff>104775</xdr:rowOff>
              </to>
            </anchor>
          </controlPr>
        </control>
      </mc:Choice>
      <mc:Fallback>
        <control shapeId="1072" r:id="rId5" name="CommandButton2"/>
      </mc:Fallback>
    </mc:AlternateContent>
    <mc:AlternateContent xmlns:mc="http://schemas.openxmlformats.org/markup-compatibility/2006">
      <mc:Choice Requires="x14">
        <control shapeId="1071" r:id="rId7" name="CommandButton1">
          <controlPr defaultSize="0" autoLine="0" r:id="rId8">
            <anchor moveWithCells="1">
              <from>
                <xdr:col>6</xdr:col>
                <xdr:colOff>561975</xdr:colOff>
                <xdr:row>23</xdr:row>
                <xdr:rowOff>9525</xdr:rowOff>
              </from>
              <to>
                <xdr:col>8</xdr:col>
                <xdr:colOff>85725</xdr:colOff>
                <xdr:row>24</xdr:row>
                <xdr:rowOff>95250</xdr:rowOff>
              </to>
            </anchor>
          </controlPr>
        </control>
      </mc:Choice>
      <mc:Fallback>
        <control shapeId="1071" r:id="rId7" name="CommandButton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0"/>
  </sheetPr>
  <dimension ref="A1:BA130"/>
  <sheetViews>
    <sheetView workbookViewId="0">
      <selection activeCell="C119" sqref="C119"/>
    </sheetView>
  </sheetViews>
  <sheetFormatPr defaultRowHeight="12.75" x14ac:dyDescent="0.15"/>
  <cols>
    <col min="1" max="1" width="13" style="38" customWidth="1"/>
    <col min="2" max="2" width="15.625" style="38" customWidth="1"/>
    <col min="3" max="3" width="25.375" style="38" customWidth="1"/>
    <col min="4" max="4" width="5.875" style="76" bestFit="1" customWidth="1"/>
    <col min="5" max="6" width="6.75" style="76" bestFit="1" customWidth="1"/>
    <col min="7" max="8" width="5.875" style="76" bestFit="1" customWidth="1"/>
    <col min="9" max="12" width="6.75" style="76" bestFit="1" customWidth="1"/>
    <col min="13" max="18" width="5.875" style="76" bestFit="1" customWidth="1"/>
    <col min="19" max="24" width="6" style="76" bestFit="1" customWidth="1"/>
    <col min="25" max="25" width="5.875" style="76" bestFit="1" customWidth="1"/>
    <col min="26" max="27" width="5.25" style="76" bestFit="1" customWidth="1"/>
    <col min="28" max="30" width="5.875" style="59" bestFit="1" customWidth="1"/>
    <col min="31" max="37" width="6.75" style="59" bestFit="1" customWidth="1"/>
    <col min="38" max="44" width="5.875" style="59" bestFit="1" customWidth="1"/>
    <col min="45" max="45" width="6.75" style="59" bestFit="1" customWidth="1"/>
    <col min="46" max="51" width="5.875" style="59" bestFit="1" customWidth="1"/>
    <col min="52" max="52" width="2.625" style="38" customWidth="1"/>
    <col min="53" max="53" width="4.375" style="38" customWidth="1"/>
    <col min="54" max="54" width="13.625" style="38" customWidth="1"/>
    <col min="55" max="55" width="2.625" style="38" customWidth="1"/>
    <col min="56" max="16384" width="9" style="38"/>
  </cols>
  <sheetData>
    <row r="1" spans="1:53" ht="13.5" x14ac:dyDescent="0.15">
      <c r="A1" s="33" t="str">
        <f ca="1">$A$3</f>
        <v>中国数据部分城市位置及气候统计表</v>
      </c>
      <c r="B1" s="33"/>
      <c r="C1" s="3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5"/>
      <c r="W1" s="35"/>
      <c r="X1" s="35"/>
      <c r="Y1" s="35"/>
      <c r="Z1" s="35"/>
      <c r="AA1" s="35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7"/>
    </row>
    <row r="2" spans="1:53" x14ac:dyDescent="0.15">
      <c r="A2" s="37"/>
      <c r="B2" s="37"/>
      <c r="C2" s="37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7"/>
    </row>
    <row r="3" spans="1:53" ht="12" x14ac:dyDescent="0.15">
      <c r="A3" s="160" t="str">
        <f ca="1">myname&amp;"部分城市位置及气候统计表"</f>
        <v>中国数据部分城市位置及气候统计表</v>
      </c>
      <c r="B3" s="161"/>
      <c r="C3" s="162"/>
      <c r="D3" s="163" t="s">
        <v>89</v>
      </c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5"/>
      <c r="P3" s="163" t="s">
        <v>90</v>
      </c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5"/>
      <c r="AB3" s="163" t="s">
        <v>91</v>
      </c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5"/>
      <c r="AN3" s="163" t="s">
        <v>299</v>
      </c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5"/>
      <c r="AZ3" s="37"/>
    </row>
    <row r="4" spans="1:53" x14ac:dyDescent="0.15">
      <c r="A4" s="40" t="s">
        <v>300</v>
      </c>
      <c r="B4" s="40" t="s">
        <v>301</v>
      </c>
      <c r="C4" s="40" t="s">
        <v>302</v>
      </c>
      <c r="D4" s="41" t="s">
        <v>76</v>
      </c>
      <c r="E4" s="41" t="s">
        <v>77</v>
      </c>
      <c r="F4" s="41" t="s">
        <v>78</v>
      </c>
      <c r="G4" s="41" t="s">
        <v>79</v>
      </c>
      <c r="H4" s="41" t="s">
        <v>80</v>
      </c>
      <c r="I4" s="41" t="s">
        <v>81</v>
      </c>
      <c r="J4" s="41" t="s">
        <v>82</v>
      </c>
      <c r="K4" s="41" t="s">
        <v>83</v>
      </c>
      <c r="L4" s="41" t="s">
        <v>84</v>
      </c>
      <c r="M4" s="41" t="s">
        <v>85</v>
      </c>
      <c r="N4" s="41" t="s">
        <v>86</v>
      </c>
      <c r="O4" s="41" t="s">
        <v>87</v>
      </c>
      <c r="P4" s="42" t="s">
        <v>76</v>
      </c>
      <c r="Q4" s="42" t="s">
        <v>77</v>
      </c>
      <c r="R4" s="42" t="s">
        <v>78</v>
      </c>
      <c r="S4" s="42" t="s">
        <v>79</v>
      </c>
      <c r="T4" s="42" t="s">
        <v>80</v>
      </c>
      <c r="U4" s="42" t="s">
        <v>81</v>
      </c>
      <c r="V4" s="42" t="s">
        <v>82</v>
      </c>
      <c r="W4" s="42" t="s">
        <v>83</v>
      </c>
      <c r="X4" s="42" t="s">
        <v>84</v>
      </c>
      <c r="Y4" s="42" t="s">
        <v>85</v>
      </c>
      <c r="Z4" s="42" t="s">
        <v>86</v>
      </c>
      <c r="AA4" s="42" t="s">
        <v>87</v>
      </c>
      <c r="AB4" s="43" t="s">
        <v>76</v>
      </c>
      <c r="AC4" s="43" t="s">
        <v>77</v>
      </c>
      <c r="AD4" s="43" t="s">
        <v>78</v>
      </c>
      <c r="AE4" s="43" t="s">
        <v>79</v>
      </c>
      <c r="AF4" s="43" t="s">
        <v>80</v>
      </c>
      <c r="AG4" s="43" t="s">
        <v>81</v>
      </c>
      <c r="AH4" s="43" t="s">
        <v>82</v>
      </c>
      <c r="AI4" s="43" t="s">
        <v>83</v>
      </c>
      <c r="AJ4" s="43" t="s">
        <v>84</v>
      </c>
      <c r="AK4" s="43" t="s">
        <v>85</v>
      </c>
      <c r="AL4" s="43" t="s">
        <v>86</v>
      </c>
      <c r="AM4" s="43" t="s">
        <v>87</v>
      </c>
      <c r="AN4" s="42" t="s">
        <v>76</v>
      </c>
      <c r="AO4" s="42" t="s">
        <v>77</v>
      </c>
      <c r="AP4" s="42" t="s">
        <v>78</v>
      </c>
      <c r="AQ4" s="42" t="s">
        <v>79</v>
      </c>
      <c r="AR4" s="42" t="s">
        <v>80</v>
      </c>
      <c r="AS4" s="42" t="s">
        <v>81</v>
      </c>
      <c r="AT4" s="42" t="s">
        <v>82</v>
      </c>
      <c r="AU4" s="42" t="s">
        <v>83</v>
      </c>
      <c r="AV4" s="42" t="s">
        <v>84</v>
      </c>
      <c r="AW4" s="42" t="s">
        <v>85</v>
      </c>
      <c r="AX4" s="42" t="s">
        <v>86</v>
      </c>
      <c r="AY4" s="42" t="s">
        <v>87</v>
      </c>
      <c r="AZ4" s="37"/>
    </row>
    <row r="5" spans="1:53" ht="12" x14ac:dyDescent="0.15">
      <c r="A5" s="44" t="s">
        <v>185</v>
      </c>
      <c r="B5" s="44" t="s">
        <v>313</v>
      </c>
      <c r="C5" s="20" t="s">
        <v>275</v>
      </c>
      <c r="D5" s="48">
        <v>-16.100000000000001</v>
      </c>
      <c r="E5" s="48">
        <v>-14.7</v>
      </c>
      <c r="F5" s="48">
        <v>-5.4</v>
      </c>
      <c r="G5" s="48">
        <v>7.5</v>
      </c>
      <c r="H5" s="48">
        <v>15.4</v>
      </c>
      <c r="I5" s="48">
        <v>20.3</v>
      </c>
      <c r="J5" s="48">
        <v>22</v>
      </c>
      <c r="K5" s="48">
        <v>20.3</v>
      </c>
      <c r="L5" s="48">
        <v>14.4</v>
      </c>
      <c r="M5" s="48">
        <v>5.8</v>
      </c>
      <c r="N5" s="48">
        <v>-4.8</v>
      </c>
      <c r="O5" s="48">
        <v>-13.4</v>
      </c>
      <c r="P5" s="49">
        <v>11.5</v>
      </c>
      <c r="Q5" s="49">
        <v>9.6999999999999993</v>
      </c>
      <c r="R5" s="49">
        <v>8.6999999999999993</v>
      </c>
      <c r="S5" s="49">
        <v>10.9</v>
      </c>
      <c r="T5" s="49">
        <v>18.100000000000001</v>
      </c>
      <c r="U5" s="49">
        <v>14.2</v>
      </c>
      <c r="V5" s="49">
        <v>22</v>
      </c>
      <c r="W5" s="49">
        <v>13.6</v>
      </c>
      <c r="X5" s="49">
        <v>15.4</v>
      </c>
      <c r="Y5" s="49">
        <v>16.600000000000001</v>
      </c>
      <c r="Z5" s="49">
        <v>19</v>
      </c>
      <c r="AA5" s="49">
        <v>15.6</v>
      </c>
      <c r="AB5" s="49">
        <v>2.9</v>
      </c>
      <c r="AC5" s="49">
        <v>2.7</v>
      </c>
      <c r="AD5" s="49">
        <v>2.4</v>
      </c>
      <c r="AE5" s="49">
        <v>2.5</v>
      </c>
      <c r="AF5" s="49">
        <v>3.6</v>
      </c>
      <c r="AG5" s="49">
        <v>3.2</v>
      </c>
      <c r="AH5" s="49">
        <v>4.0999999999999996</v>
      </c>
      <c r="AI5" s="49">
        <v>2.9</v>
      </c>
      <c r="AJ5" s="49">
        <v>3.1</v>
      </c>
      <c r="AK5" s="49">
        <v>3.5</v>
      </c>
      <c r="AL5" s="49">
        <v>4.3</v>
      </c>
      <c r="AM5" s="49">
        <v>4.2</v>
      </c>
      <c r="AN5" s="48">
        <v>5.3</v>
      </c>
      <c r="AO5" s="48">
        <v>6.8</v>
      </c>
      <c r="AP5" s="48">
        <v>7.9</v>
      </c>
      <c r="AQ5" s="48">
        <v>9.4</v>
      </c>
      <c r="AR5" s="48">
        <v>10.4</v>
      </c>
      <c r="AS5" s="48">
        <v>11.2</v>
      </c>
      <c r="AT5" s="48">
        <v>11.1</v>
      </c>
      <c r="AU5" s="48">
        <v>10.5</v>
      </c>
      <c r="AV5" s="48">
        <v>9.3000000000000007</v>
      </c>
      <c r="AW5" s="48">
        <v>6.9</v>
      </c>
      <c r="AX5" s="48">
        <v>5</v>
      </c>
      <c r="AY5" s="48">
        <v>4.4000000000000004</v>
      </c>
      <c r="AZ5" s="37"/>
    </row>
    <row r="6" spans="1:53" x14ac:dyDescent="0.15">
      <c r="A6" s="44" t="s">
        <v>204</v>
      </c>
      <c r="B6" s="44" t="s">
        <v>314</v>
      </c>
      <c r="C6" s="44" t="s">
        <v>252</v>
      </c>
      <c r="D6" s="45">
        <v>5.5</v>
      </c>
      <c r="E6" s="45">
        <v>7.2</v>
      </c>
      <c r="F6" s="45">
        <v>11.6</v>
      </c>
      <c r="G6" s="45">
        <v>16.5</v>
      </c>
      <c r="H6" s="45">
        <v>21</v>
      </c>
      <c r="I6" s="45">
        <v>23.5</v>
      </c>
      <c r="J6" s="45">
        <v>25.2</v>
      </c>
      <c r="K6" s="45">
        <v>24.9</v>
      </c>
      <c r="L6" s="45">
        <v>21</v>
      </c>
      <c r="M6" s="45">
        <v>16.899999999999999</v>
      </c>
      <c r="N6" s="45">
        <v>11.8</v>
      </c>
      <c r="O6" s="45">
        <v>7.1</v>
      </c>
      <c r="P6" s="45">
        <v>7.3</v>
      </c>
      <c r="Q6" s="45">
        <v>10.3</v>
      </c>
      <c r="R6" s="45">
        <v>20.5</v>
      </c>
      <c r="S6" s="45">
        <v>46.6</v>
      </c>
      <c r="T6" s="45">
        <v>87.1</v>
      </c>
      <c r="U6" s="45">
        <v>102.8</v>
      </c>
      <c r="V6" s="45">
        <v>230.5</v>
      </c>
      <c r="W6" s="45">
        <v>223.7</v>
      </c>
      <c r="X6" s="45">
        <v>131.5</v>
      </c>
      <c r="Y6" s="45">
        <v>39.4</v>
      </c>
      <c r="Z6" s="45">
        <v>16.5</v>
      </c>
      <c r="AA6" s="45">
        <v>5</v>
      </c>
      <c r="AB6" s="36">
        <v>2.5</v>
      </c>
      <c r="AC6" s="36">
        <v>3.5</v>
      </c>
      <c r="AD6" s="36">
        <v>5.8</v>
      </c>
      <c r="AE6" s="36">
        <v>7.8</v>
      </c>
      <c r="AF6" s="36">
        <v>9.6999999999999993</v>
      </c>
      <c r="AG6" s="36">
        <v>10.4</v>
      </c>
      <c r="AH6" s="36">
        <v>13.1</v>
      </c>
      <c r="AI6" s="36">
        <v>12</v>
      </c>
      <c r="AJ6" s="36">
        <v>11.7</v>
      </c>
      <c r="AK6" s="36">
        <v>7.8</v>
      </c>
      <c r="AL6" s="36">
        <v>3.9</v>
      </c>
      <c r="AM6" s="36">
        <v>1.4</v>
      </c>
      <c r="AN6" s="36">
        <v>2.2000000000000002</v>
      </c>
      <c r="AO6" s="36">
        <v>2.1</v>
      </c>
      <c r="AP6" s="36">
        <v>3.1</v>
      </c>
      <c r="AQ6" s="36">
        <v>3.8</v>
      </c>
      <c r="AR6" s="36">
        <v>4.2</v>
      </c>
      <c r="AS6" s="36">
        <v>4.3</v>
      </c>
      <c r="AT6" s="36">
        <v>4.8</v>
      </c>
      <c r="AU6" s="36">
        <v>5.3</v>
      </c>
      <c r="AV6" s="36">
        <v>2.7</v>
      </c>
      <c r="AW6" s="36">
        <v>2.1</v>
      </c>
      <c r="AX6" s="36">
        <v>2</v>
      </c>
      <c r="AY6" s="36">
        <v>1.9</v>
      </c>
      <c r="AZ6" s="37"/>
    </row>
    <row r="7" spans="1:53" ht="12" x14ac:dyDescent="0.15">
      <c r="A7" s="44" t="s">
        <v>195</v>
      </c>
      <c r="B7" s="44" t="s">
        <v>315</v>
      </c>
      <c r="C7" s="20" t="s">
        <v>247</v>
      </c>
      <c r="D7" s="77">
        <v>-18.5</v>
      </c>
      <c r="E7" s="77">
        <v>-14.8</v>
      </c>
      <c r="F7" s="77">
        <v>-4.5999999999999996</v>
      </c>
      <c r="G7" s="77">
        <v>6.1</v>
      </c>
      <c r="H7" s="77">
        <v>14.6</v>
      </c>
      <c r="I7" s="77">
        <v>20.5</v>
      </c>
      <c r="J7" s="77">
        <v>23</v>
      </c>
      <c r="K7" s="77">
        <v>20.8</v>
      </c>
      <c r="L7" s="77">
        <v>13.5</v>
      </c>
      <c r="M7" s="77">
        <v>4.5999999999999996</v>
      </c>
      <c r="N7" s="77">
        <v>-6.6</v>
      </c>
      <c r="O7" s="77">
        <v>-15.7</v>
      </c>
      <c r="P7" s="77">
        <v>1.4</v>
      </c>
      <c r="Q7" s="77">
        <v>1.1000000000000001</v>
      </c>
      <c r="R7" s="77">
        <v>1.9</v>
      </c>
      <c r="S7" s="77">
        <v>5</v>
      </c>
      <c r="T7" s="77">
        <v>8.3000000000000007</v>
      </c>
      <c r="U7" s="77">
        <v>16.600000000000001</v>
      </c>
      <c r="V7" s="77">
        <v>36.5</v>
      </c>
      <c r="W7" s="77">
        <v>39.6</v>
      </c>
      <c r="X7" s="77">
        <v>18.399999999999999</v>
      </c>
      <c r="Y7" s="77">
        <v>7.9</v>
      </c>
      <c r="Z7" s="77">
        <v>2</v>
      </c>
      <c r="AA7" s="77">
        <v>0.8</v>
      </c>
      <c r="AB7" s="77">
        <v>0.5</v>
      </c>
      <c r="AC7" s="77">
        <v>0.4</v>
      </c>
      <c r="AD7" s="77">
        <v>0.6</v>
      </c>
      <c r="AE7" s="77">
        <v>1.3</v>
      </c>
      <c r="AF7" s="77">
        <v>1.7</v>
      </c>
      <c r="AG7" s="77">
        <v>3.3</v>
      </c>
      <c r="AH7" s="77">
        <v>5.5</v>
      </c>
      <c r="AI7" s="77">
        <v>5.8</v>
      </c>
      <c r="AJ7" s="77">
        <v>3</v>
      </c>
      <c r="AK7" s="77">
        <v>1.7</v>
      </c>
      <c r="AL7" s="77">
        <v>0.6</v>
      </c>
      <c r="AM7" s="77">
        <v>0.1</v>
      </c>
      <c r="AN7" s="77">
        <v>7</v>
      </c>
      <c r="AO7" s="77">
        <v>8.1</v>
      </c>
      <c r="AP7" s="77">
        <v>9.1999999999999993</v>
      </c>
      <c r="AQ7" s="77">
        <v>9.6999999999999993</v>
      </c>
      <c r="AR7" s="77">
        <v>10.5</v>
      </c>
      <c r="AS7" s="77">
        <v>10.8</v>
      </c>
      <c r="AT7" s="77">
        <v>10.3</v>
      </c>
      <c r="AU7" s="77">
        <v>9.6</v>
      </c>
      <c r="AV7" s="77">
        <v>9.4</v>
      </c>
      <c r="AW7" s="77">
        <v>8.4</v>
      </c>
      <c r="AX7" s="77">
        <v>7.2</v>
      </c>
      <c r="AY7" s="77">
        <v>6.6</v>
      </c>
      <c r="AZ7" s="37"/>
    </row>
    <row r="8" spans="1:53" s="46" customFormat="1" ht="12" x14ac:dyDescent="0.15">
      <c r="A8" s="20" t="s">
        <v>189</v>
      </c>
      <c r="B8" s="20" t="s">
        <v>316</v>
      </c>
      <c r="C8" s="20" t="s">
        <v>278</v>
      </c>
      <c r="D8" s="77">
        <v>-10.5</v>
      </c>
      <c r="E8" s="77">
        <v>-4.8</v>
      </c>
      <c r="F8" s="77">
        <v>4.5999999999999996</v>
      </c>
      <c r="G8" s="77">
        <v>13.2</v>
      </c>
      <c r="H8" s="77">
        <v>20.3</v>
      </c>
      <c r="I8" s="77">
        <v>24.7</v>
      </c>
      <c r="J8" s="77">
        <v>26.6</v>
      </c>
      <c r="K8" s="77">
        <v>25.2</v>
      </c>
      <c r="L8" s="77">
        <v>18.5</v>
      </c>
      <c r="M8" s="77">
        <v>9.6999999999999993</v>
      </c>
      <c r="N8" s="77">
        <v>-0.1</v>
      </c>
      <c r="O8" s="77">
        <v>-8.3000000000000007</v>
      </c>
      <c r="P8" s="77">
        <v>1.3</v>
      </c>
      <c r="Q8" s="77">
        <v>1.4</v>
      </c>
      <c r="R8" s="77">
        <v>1</v>
      </c>
      <c r="S8" s="77">
        <v>2</v>
      </c>
      <c r="T8" s="77">
        <v>3.2</v>
      </c>
      <c r="U8" s="77">
        <v>6.2</v>
      </c>
      <c r="V8" s="77">
        <v>6.7</v>
      </c>
      <c r="W8" s="77">
        <v>4.9000000000000004</v>
      </c>
      <c r="X8" s="77">
        <v>3.3</v>
      </c>
      <c r="Y8" s="77">
        <v>2.6</v>
      </c>
      <c r="Z8" s="77">
        <v>1.5</v>
      </c>
      <c r="AA8" s="77">
        <v>0.9</v>
      </c>
      <c r="AB8" s="77">
        <v>0.4</v>
      </c>
      <c r="AC8" s="77">
        <v>0.4</v>
      </c>
      <c r="AD8" s="77">
        <v>0.4</v>
      </c>
      <c r="AE8" s="77">
        <v>0.5</v>
      </c>
      <c r="AF8" s="77">
        <v>0.8</v>
      </c>
      <c r="AG8" s="77">
        <v>1.3</v>
      </c>
      <c r="AH8" s="77">
        <v>1.5</v>
      </c>
      <c r="AI8" s="77">
        <v>1.2</v>
      </c>
      <c r="AJ8" s="77">
        <v>1</v>
      </c>
      <c r="AK8" s="77">
        <v>0.6</v>
      </c>
      <c r="AL8" s="77">
        <v>0.4</v>
      </c>
      <c r="AM8" s="77">
        <v>0.3</v>
      </c>
      <c r="AN8" s="77">
        <v>6.9</v>
      </c>
      <c r="AO8" s="77">
        <v>8.1</v>
      </c>
      <c r="AP8" s="77">
        <v>8.8000000000000007</v>
      </c>
      <c r="AQ8" s="77">
        <v>9.6999999999999993</v>
      </c>
      <c r="AR8" s="77">
        <v>10.9</v>
      </c>
      <c r="AS8" s="77">
        <v>11.2</v>
      </c>
      <c r="AT8" s="77">
        <v>11</v>
      </c>
      <c r="AU8" s="77">
        <v>10.6</v>
      </c>
      <c r="AV8" s="77">
        <v>10.1</v>
      </c>
      <c r="AW8" s="77">
        <v>9</v>
      </c>
      <c r="AX8" s="77">
        <v>7.4</v>
      </c>
      <c r="AY8" s="77">
        <v>6.5</v>
      </c>
      <c r="AZ8" s="20"/>
      <c r="BA8" s="38"/>
    </row>
    <row r="9" spans="1:53" s="46" customFormat="1" ht="12" x14ac:dyDescent="0.15">
      <c r="A9" s="20" t="s">
        <v>215</v>
      </c>
      <c r="B9" s="20" t="s">
        <v>317</v>
      </c>
      <c r="C9" s="20" t="s">
        <v>257</v>
      </c>
      <c r="D9" s="20">
        <v>17.2</v>
      </c>
      <c r="E9" s="20">
        <v>18.2</v>
      </c>
      <c r="F9" s="20">
        <v>21.3</v>
      </c>
      <c r="G9" s="20">
        <v>24.8</v>
      </c>
      <c r="H9" s="20">
        <v>27.3</v>
      </c>
      <c r="I9" s="20">
        <v>28.1</v>
      </c>
      <c r="J9" s="20">
        <v>28.4</v>
      </c>
      <c r="K9" s="20">
        <v>27.8</v>
      </c>
      <c r="L9" s="20">
        <v>26.9</v>
      </c>
      <c r="M9" s="20">
        <v>25</v>
      </c>
      <c r="N9" s="20">
        <v>22</v>
      </c>
      <c r="O9" s="20">
        <v>18.7</v>
      </c>
      <c r="P9" s="20">
        <v>21.6</v>
      </c>
      <c r="Q9" s="20">
        <v>34.200000000000003</v>
      </c>
      <c r="R9" s="20">
        <v>51.3</v>
      </c>
      <c r="S9" s="20">
        <v>105.9</v>
      </c>
      <c r="T9" s="20">
        <v>182.8</v>
      </c>
      <c r="U9" s="20">
        <v>211.1</v>
      </c>
      <c r="V9" s="20">
        <v>210</v>
      </c>
      <c r="W9" s="20">
        <v>224.8</v>
      </c>
      <c r="X9" s="20">
        <v>250.9</v>
      </c>
      <c r="Y9" s="20">
        <v>201.1</v>
      </c>
      <c r="Z9" s="20">
        <v>97.2</v>
      </c>
      <c r="AA9" s="20">
        <v>34.1</v>
      </c>
      <c r="AB9" s="20">
        <v>4.3</v>
      </c>
      <c r="AC9" s="20">
        <v>6.2</v>
      </c>
      <c r="AD9" s="20">
        <v>5.9</v>
      </c>
      <c r="AE9" s="20">
        <v>7.8</v>
      </c>
      <c r="AF9" s="20">
        <v>12.3</v>
      </c>
      <c r="AG9" s="20">
        <v>12.3</v>
      </c>
      <c r="AH9" s="20">
        <v>10.5</v>
      </c>
      <c r="AI9" s="20">
        <v>11.6</v>
      </c>
      <c r="AJ9" s="20">
        <v>11.5</v>
      </c>
      <c r="AK9" s="20">
        <v>9.8000000000000007</v>
      </c>
      <c r="AL9" s="20">
        <v>6.1</v>
      </c>
      <c r="AM9" s="20">
        <v>4.2</v>
      </c>
      <c r="AN9" s="20">
        <v>4.0999999999999996</v>
      </c>
      <c r="AO9" s="20">
        <v>3.7</v>
      </c>
      <c r="AP9" s="20">
        <v>4.5999999999999996</v>
      </c>
      <c r="AQ9" s="20">
        <v>5.9</v>
      </c>
      <c r="AR9" s="20">
        <v>7.5</v>
      </c>
      <c r="AS9" s="20">
        <v>7.5</v>
      </c>
      <c r="AT9" s="20">
        <v>8.4</v>
      </c>
      <c r="AU9" s="20">
        <v>7.3</v>
      </c>
      <c r="AV9" s="20">
        <v>6.8</v>
      </c>
      <c r="AW9" s="20">
        <v>6.1</v>
      </c>
      <c r="AX9" s="20">
        <v>5.2</v>
      </c>
      <c r="AY9" s="20">
        <v>4.7</v>
      </c>
      <c r="AZ9" s="20"/>
      <c r="BA9" s="38"/>
    </row>
    <row r="10" spans="1:53" x14ac:dyDescent="0.15">
      <c r="A10" s="44" t="s">
        <v>239</v>
      </c>
      <c r="B10" s="44" t="s">
        <v>318</v>
      </c>
      <c r="C10" s="44" t="s">
        <v>309</v>
      </c>
      <c r="D10" s="45">
        <v>-26.2</v>
      </c>
      <c r="E10" s="45">
        <v>-23</v>
      </c>
      <c r="F10" s="45">
        <v>-11.7</v>
      </c>
      <c r="G10" s="45">
        <v>1.7</v>
      </c>
      <c r="H10" s="45">
        <v>10.6</v>
      </c>
      <c r="I10" s="45">
        <v>17.2</v>
      </c>
      <c r="J10" s="45">
        <v>19.7</v>
      </c>
      <c r="K10" s="45">
        <v>17.2</v>
      </c>
      <c r="L10" s="45">
        <v>9.9</v>
      </c>
      <c r="M10" s="45">
        <v>0.3</v>
      </c>
      <c r="N10" s="45">
        <v>-12.6</v>
      </c>
      <c r="O10" s="45">
        <v>-22.6</v>
      </c>
      <c r="P10" s="45">
        <v>2.8</v>
      </c>
      <c r="Q10" s="45">
        <v>2.6</v>
      </c>
      <c r="R10" s="45">
        <v>4.2</v>
      </c>
      <c r="S10" s="45">
        <v>11.8</v>
      </c>
      <c r="T10" s="45">
        <v>22.9</v>
      </c>
      <c r="U10" s="45">
        <v>59.8</v>
      </c>
      <c r="V10" s="45">
        <v>103.7</v>
      </c>
      <c r="W10" s="45">
        <v>89.1</v>
      </c>
      <c r="X10" s="45">
        <v>35</v>
      </c>
      <c r="Y10" s="45">
        <v>10.3</v>
      </c>
      <c r="Z10" s="45">
        <v>4.3</v>
      </c>
      <c r="AA10" s="45">
        <v>4.5</v>
      </c>
      <c r="AB10" s="36">
        <v>0.8</v>
      </c>
      <c r="AC10" s="36">
        <v>0.7</v>
      </c>
      <c r="AD10" s="36">
        <v>1.4</v>
      </c>
      <c r="AE10" s="36">
        <v>2.9</v>
      </c>
      <c r="AF10" s="36">
        <v>4.3</v>
      </c>
      <c r="AG10" s="36">
        <v>8.6999999999999993</v>
      </c>
      <c r="AH10" s="36">
        <v>10.8</v>
      </c>
      <c r="AI10" s="36">
        <v>9.6</v>
      </c>
      <c r="AJ10" s="36">
        <v>6</v>
      </c>
      <c r="AK10" s="36">
        <v>2.2999999999999998</v>
      </c>
      <c r="AL10" s="36">
        <v>1.4</v>
      </c>
      <c r="AM10" s="36">
        <v>1.1000000000000001</v>
      </c>
      <c r="AN10" s="36">
        <v>5.7</v>
      </c>
      <c r="AO10" s="36">
        <v>7.2</v>
      </c>
      <c r="AP10" s="36">
        <v>8</v>
      </c>
      <c r="AQ10" s="36">
        <v>8.4</v>
      </c>
      <c r="AR10" s="36">
        <v>9.6</v>
      </c>
      <c r="AS10" s="36">
        <v>10</v>
      </c>
      <c r="AT10" s="36">
        <v>9.3000000000000007</v>
      </c>
      <c r="AU10" s="36">
        <v>8.8000000000000007</v>
      </c>
      <c r="AV10" s="36">
        <v>7.4</v>
      </c>
      <c r="AW10" s="36">
        <v>7.1</v>
      </c>
      <c r="AX10" s="36">
        <v>5.9</v>
      </c>
      <c r="AY10" s="36">
        <v>4.8</v>
      </c>
      <c r="AZ10" s="37"/>
    </row>
    <row r="11" spans="1:53" s="46" customFormat="1" ht="12" x14ac:dyDescent="0.15">
      <c r="A11" s="20" t="s">
        <v>190</v>
      </c>
      <c r="B11" s="20" t="s">
        <v>319</v>
      </c>
      <c r="C11" s="20" t="s">
        <v>279</v>
      </c>
      <c r="D11" s="20">
        <v>-9.3000000000000007</v>
      </c>
      <c r="E11" s="20">
        <v>-6</v>
      </c>
      <c r="F11" s="20">
        <v>1.6</v>
      </c>
      <c r="G11" s="20">
        <v>9.3000000000000007</v>
      </c>
      <c r="H11" s="20">
        <v>15.8</v>
      </c>
      <c r="I11" s="20">
        <v>19.7</v>
      </c>
      <c r="J11" s="20">
        <v>21.4</v>
      </c>
      <c r="K11" s="20">
        <v>20.399999999999999</v>
      </c>
      <c r="L11" s="20">
        <v>14.7</v>
      </c>
      <c r="M11" s="20">
        <v>7.4</v>
      </c>
      <c r="N11" s="20">
        <v>-1</v>
      </c>
      <c r="O11" s="20">
        <v>-7.7</v>
      </c>
      <c r="P11" s="20">
        <v>1.6</v>
      </c>
      <c r="Q11" s="20">
        <v>1.7</v>
      </c>
      <c r="R11" s="20">
        <v>4</v>
      </c>
      <c r="S11" s="20">
        <v>4.5</v>
      </c>
      <c r="T11" s="20">
        <v>10.199999999999999</v>
      </c>
      <c r="U11" s="20">
        <v>13.7</v>
      </c>
      <c r="V11" s="20">
        <v>19.5</v>
      </c>
      <c r="W11" s="20">
        <v>17.3</v>
      </c>
      <c r="X11" s="20">
        <v>10.4</v>
      </c>
      <c r="Y11" s="20">
        <v>2.4</v>
      </c>
      <c r="Z11" s="20">
        <v>1.6</v>
      </c>
      <c r="AA11" s="20">
        <v>1.1000000000000001</v>
      </c>
      <c r="AB11" s="20">
        <v>0.6</v>
      </c>
      <c r="AC11" s="20">
        <v>0.5</v>
      </c>
      <c r="AD11" s="20">
        <v>1.1000000000000001</v>
      </c>
      <c r="AE11" s="20">
        <v>1.1000000000000001</v>
      </c>
      <c r="AF11" s="20">
        <v>1.6</v>
      </c>
      <c r="AG11" s="20">
        <v>2.7</v>
      </c>
      <c r="AH11" s="20">
        <v>4.2</v>
      </c>
      <c r="AI11" s="20">
        <v>3.1</v>
      </c>
      <c r="AJ11" s="20">
        <v>2.4</v>
      </c>
      <c r="AK11" s="20">
        <v>0.7</v>
      </c>
      <c r="AL11" s="20">
        <v>0.5</v>
      </c>
      <c r="AM11" s="20">
        <v>0.3</v>
      </c>
      <c r="AN11" s="20">
        <v>7.1</v>
      </c>
      <c r="AO11" s="20">
        <v>7.6</v>
      </c>
      <c r="AP11" s="20">
        <v>7.8</v>
      </c>
      <c r="AQ11" s="20">
        <v>8.6999999999999993</v>
      </c>
      <c r="AR11" s="20">
        <v>9.4</v>
      </c>
      <c r="AS11" s="20">
        <v>9.6999999999999993</v>
      </c>
      <c r="AT11" s="20">
        <v>9.1</v>
      </c>
      <c r="AU11" s="20">
        <v>9.1999999999999993</v>
      </c>
      <c r="AV11" s="20">
        <v>9</v>
      </c>
      <c r="AW11" s="20">
        <v>8.6</v>
      </c>
      <c r="AX11" s="20">
        <v>7.5</v>
      </c>
      <c r="AY11" s="20">
        <v>6.8</v>
      </c>
      <c r="AZ11" s="20"/>
      <c r="BA11" s="38"/>
    </row>
    <row r="12" spans="1:53" s="46" customFormat="1" ht="12" x14ac:dyDescent="0.15">
      <c r="A12" s="20" t="s">
        <v>193</v>
      </c>
      <c r="B12" s="20" t="s">
        <v>320</v>
      </c>
      <c r="C12" s="20" t="s">
        <v>280</v>
      </c>
      <c r="D12" s="20">
        <v>-6.1</v>
      </c>
      <c r="E12" s="20">
        <v>-2</v>
      </c>
      <c r="F12" s="20">
        <v>5</v>
      </c>
      <c r="G12" s="20">
        <v>11.7</v>
      </c>
      <c r="H12" s="20">
        <v>16.8</v>
      </c>
      <c r="I12" s="20">
        <v>20.100000000000001</v>
      </c>
      <c r="J12" s="20">
        <v>22.1</v>
      </c>
      <c r="K12" s="20">
        <v>21</v>
      </c>
      <c r="L12" s="20">
        <v>15.7</v>
      </c>
      <c r="M12" s="20">
        <v>9.6999999999999993</v>
      </c>
      <c r="N12" s="20">
        <v>1.9</v>
      </c>
      <c r="O12" s="20">
        <v>-4.8</v>
      </c>
      <c r="P12" s="20">
        <v>1.1000000000000001</v>
      </c>
      <c r="Q12" s="20">
        <v>2.4</v>
      </c>
      <c r="R12" s="20">
        <v>8.9</v>
      </c>
      <c r="S12" s="20">
        <v>19.100000000000001</v>
      </c>
      <c r="T12" s="20">
        <v>38.200000000000003</v>
      </c>
      <c r="U12" s="20">
        <v>36.799999999999997</v>
      </c>
      <c r="V12" s="20">
        <v>57.4</v>
      </c>
      <c r="W12" s="20">
        <v>75.900000000000006</v>
      </c>
      <c r="X12" s="20">
        <v>46.3</v>
      </c>
      <c r="Y12" s="20">
        <v>24.4</v>
      </c>
      <c r="Z12" s="20">
        <v>4.5</v>
      </c>
      <c r="AA12" s="20">
        <v>1.1000000000000001</v>
      </c>
      <c r="AB12" s="20">
        <v>0.5</v>
      </c>
      <c r="AC12" s="20">
        <v>0.9</v>
      </c>
      <c r="AD12" s="20">
        <v>2.2999999999999998</v>
      </c>
      <c r="AE12" s="20">
        <v>3.6</v>
      </c>
      <c r="AF12" s="20">
        <v>5</v>
      </c>
      <c r="AG12" s="20">
        <v>5.8</v>
      </c>
      <c r="AH12" s="20">
        <v>8.3000000000000007</v>
      </c>
      <c r="AI12" s="20">
        <v>7.7</v>
      </c>
      <c r="AJ12" s="20">
        <v>7.3</v>
      </c>
      <c r="AK12" s="20">
        <v>4.2</v>
      </c>
      <c r="AL12" s="20">
        <v>1</v>
      </c>
      <c r="AM12" s="20">
        <v>0.4</v>
      </c>
      <c r="AN12" s="20">
        <v>5.6</v>
      </c>
      <c r="AO12" s="20">
        <v>6.7</v>
      </c>
      <c r="AP12" s="20">
        <v>6.7</v>
      </c>
      <c r="AQ12" s="20">
        <v>7.6</v>
      </c>
      <c r="AR12" s="20">
        <v>8.1</v>
      </c>
      <c r="AS12" s="20">
        <v>8.1999999999999993</v>
      </c>
      <c r="AT12" s="20">
        <v>7.9</v>
      </c>
      <c r="AU12" s="20">
        <v>8</v>
      </c>
      <c r="AV12" s="20">
        <v>6.3</v>
      </c>
      <c r="AW12" s="20">
        <v>6.3</v>
      </c>
      <c r="AX12" s="20">
        <v>6.1</v>
      </c>
      <c r="AY12" s="20">
        <v>5.4</v>
      </c>
      <c r="AZ12" s="20"/>
      <c r="BA12" s="38"/>
    </row>
    <row r="13" spans="1:53" ht="12" x14ac:dyDescent="0.15">
      <c r="A13" s="44" t="s">
        <v>226</v>
      </c>
      <c r="B13" s="44" t="s">
        <v>321</v>
      </c>
      <c r="C13" s="20" t="s">
        <v>289</v>
      </c>
      <c r="D13" s="21">
        <v>-7.6</v>
      </c>
      <c r="E13" s="21">
        <v>-3.7</v>
      </c>
      <c r="F13" s="21">
        <v>4.4000000000000004</v>
      </c>
      <c r="G13" s="21">
        <v>13.5</v>
      </c>
      <c r="H13" s="21">
        <v>21.4</v>
      </c>
      <c r="I13" s="21">
        <v>26.2</v>
      </c>
      <c r="J13" s="21">
        <v>27.5</v>
      </c>
      <c r="K13" s="21">
        <v>25.9</v>
      </c>
      <c r="L13" s="21">
        <v>20.100000000000001</v>
      </c>
      <c r="M13" s="21">
        <v>12.3</v>
      </c>
      <c r="N13" s="21">
        <v>2</v>
      </c>
      <c r="O13" s="21">
        <v>-5.5</v>
      </c>
      <c r="P13" s="47">
        <v>29</v>
      </c>
      <c r="Q13" s="47">
        <v>48</v>
      </c>
      <c r="R13" s="47">
        <v>69</v>
      </c>
      <c r="S13" s="47">
        <v>87</v>
      </c>
      <c r="T13" s="47">
        <v>96</v>
      </c>
      <c r="U13" s="47">
        <v>159</v>
      </c>
      <c r="V13" s="47">
        <v>188</v>
      </c>
      <c r="W13" s="47">
        <v>124</v>
      </c>
      <c r="X13" s="47">
        <v>95</v>
      </c>
      <c r="Y13" s="47">
        <v>60</v>
      </c>
      <c r="Z13" s="47">
        <v>56</v>
      </c>
      <c r="AA13" s="47">
        <v>25</v>
      </c>
      <c r="AB13" s="47">
        <v>7</v>
      </c>
      <c r="AC13" s="47">
        <v>9</v>
      </c>
      <c r="AD13" s="47">
        <v>11</v>
      </c>
      <c r="AE13" s="47">
        <v>12</v>
      </c>
      <c r="AF13" s="47">
        <v>10</v>
      </c>
      <c r="AG13" s="47">
        <v>11</v>
      </c>
      <c r="AH13" s="47">
        <v>13</v>
      </c>
      <c r="AI13" s="47">
        <v>11</v>
      </c>
      <c r="AJ13" s="47">
        <v>10</v>
      </c>
      <c r="AK13" s="47">
        <v>8</v>
      </c>
      <c r="AL13" s="47">
        <v>8</v>
      </c>
      <c r="AM13" s="47">
        <v>0</v>
      </c>
      <c r="AN13" s="47">
        <v>0</v>
      </c>
      <c r="AO13" s="47">
        <v>0</v>
      </c>
      <c r="AP13" s="47">
        <v>0</v>
      </c>
      <c r="AQ13" s="47">
        <v>0</v>
      </c>
      <c r="AR13" s="47">
        <v>0</v>
      </c>
      <c r="AS13" s="47">
        <v>0</v>
      </c>
      <c r="AT13" s="47">
        <v>0</v>
      </c>
      <c r="AU13" s="47">
        <v>0</v>
      </c>
      <c r="AV13" s="47">
        <v>0</v>
      </c>
      <c r="AW13" s="47">
        <v>0</v>
      </c>
      <c r="AX13" s="47">
        <v>0</v>
      </c>
      <c r="AY13" s="47">
        <v>0</v>
      </c>
      <c r="AZ13" s="37"/>
    </row>
    <row r="14" spans="1:53" x14ac:dyDescent="0.15">
      <c r="A14" s="44" t="s">
        <v>93</v>
      </c>
      <c r="B14" s="44" t="s">
        <v>322</v>
      </c>
      <c r="C14" s="44" t="s">
        <v>308</v>
      </c>
      <c r="D14" s="45">
        <v>-19.2</v>
      </c>
      <c r="E14" s="45">
        <v>-14.8</v>
      </c>
      <c r="F14" s="45">
        <v>-4.5</v>
      </c>
      <c r="G14" s="45">
        <v>6.1</v>
      </c>
      <c r="H14" s="45">
        <v>14.4</v>
      </c>
      <c r="I14" s="45">
        <v>20.3</v>
      </c>
      <c r="J14" s="45">
        <v>22.8</v>
      </c>
      <c r="K14" s="45">
        <v>20.9</v>
      </c>
      <c r="L14" s="45">
        <v>14</v>
      </c>
      <c r="M14" s="45">
        <v>4.8</v>
      </c>
      <c r="N14" s="45">
        <v>-7.1</v>
      </c>
      <c r="O14" s="45">
        <v>-16.2</v>
      </c>
      <c r="P14" s="45">
        <v>1.3</v>
      </c>
      <c r="Q14" s="45">
        <v>1.8</v>
      </c>
      <c r="R14" s="45">
        <v>4.7</v>
      </c>
      <c r="S14" s="45">
        <v>15.1</v>
      </c>
      <c r="T14" s="45">
        <v>30.5</v>
      </c>
      <c r="U14" s="45">
        <v>64.2</v>
      </c>
      <c r="V14" s="45">
        <v>137.5</v>
      </c>
      <c r="W14" s="45">
        <v>94</v>
      </c>
      <c r="X14" s="45">
        <v>44.8</v>
      </c>
      <c r="Y14" s="45">
        <v>19.2</v>
      </c>
      <c r="Z14" s="45">
        <v>4.2</v>
      </c>
      <c r="AA14" s="45">
        <v>2.6</v>
      </c>
      <c r="AB14" s="36">
        <v>0.2</v>
      </c>
      <c r="AC14" s="36">
        <v>0.5</v>
      </c>
      <c r="AD14" s="36">
        <v>1.2</v>
      </c>
      <c r="AE14" s="36">
        <v>2.6</v>
      </c>
      <c r="AF14" s="36">
        <v>4.3</v>
      </c>
      <c r="AG14" s="36">
        <v>7.3</v>
      </c>
      <c r="AH14" s="36">
        <v>11.2</v>
      </c>
      <c r="AI14" s="36">
        <v>8</v>
      </c>
      <c r="AJ14" s="36">
        <v>6.2</v>
      </c>
      <c r="AK14" s="36">
        <v>3</v>
      </c>
      <c r="AL14" s="36">
        <v>1.4</v>
      </c>
      <c r="AM14" s="36">
        <v>0.7</v>
      </c>
      <c r="AN14" s="36">
        <v>6.1</v>
      </c>
      <c r="AO14" s="36">
        <v>7.3</v>
      </c>
      <c r="AP14" s="36">
        <v>8.1999999999999993</v>
      </c>
      <c r="AQ14" s="36">
        <v>8.3000000000000007</v>
      </c>
      <c r="AR14" s="36">
        <v>9.1</v>
      </c>
      <c r="AS14" s="36">
        <v>9.6999999999999993</v>
      </c>
      <c r="AT14" s="36">
        <v>8.6</v>
      </c>
      <c r="AU14" s="36">
        <v>8.6999999999999993</v>
      </c>
      <c r="AV14" s="36">
        <v>8.3000000000000007</v>
      </c>
      <c r="AW14" s="36">
        <v>7.4</v>
      </c>
      <c r="AX14" s="36">
        <v>6.3</v>
      </c>
      <c r="AY14" s="36">
        <v>5.5</v>
      </c>
      <c r="AZ14" s="37"/>
    </row>
    <row r="15" spans="1:53" ht="12" x14ac:dyDescent="0.15">
      <c r="A15" s="44" t="s">
        <v>292</v>
      </c>
      <c r="B15" s="44" t="s">
        <v>323</v>
      </c>
      <c r="C15" s="20" t="s">
        <v>245</v>
      </c>
      <c r="D15" s="20">
        <v>-0.9</v>
      </c>
      <c r="E15" s="20">
        <v>0.2</v>
      </c>
      <c r="F15" s="20">
        <v>4.8</v>
      </c>
      <c r="G15" s="20">
        <v>10.4</v>
      </c>
      <c r="H15" s="20">
        <v>15.8</v>
      </c>
      <c r="I15" s="20">
        <v>19.899999999999999</v>
      </c>
      <c r="J15" s="20">
        <v>23.8</v>
      </c>
      <c r="K15" s="20">
        <v>25.3</v>
      </c>
      <c r="L15" s="20">
        <v>21.5</v>
      </c>
      <c r="M15" s="20">
        <v>16.100000000000001</v>
      </c>
      <c r="N15" s="20">
        <v>9</v>
      </c>
      <c r="O15" s="20">
        <v>2</v>
      </c>
      <c r="P15" s="20">
        <v>10.5</v>
      </c>
      <c r="Q15" s="20">
        <v>12.4</v>
      </c>
      <c r="R15" s="20">
        <v>21</v>
      </c>
      <c r="S15" s="20">
        <v>36.4</v>
      </c>
      <c r="T15" s="20">
        <v>50.9</v>
      </c>
      <c r="U15" s="20">
        <v>82.7</v>
      </c>
      <c r="V15" s="20">
        <v>177.1</v>
      </c>
      <c r="W15" s="20">
        <v>156</v>
      </c>
      <c r="X15" s="20">
        <v>90.2</v>
      </c>
      <c r="Y15" s="20">
        <v>46.5</v>
      </c>
      <c r="Z15" s="20">
        <v>26.6</v>
      </c>
      <c r="AA15" s="20">
        <v>9.6999999999999993</v>
      </c>
      <c r="AB15" s="20">
        <v>1.9</v>
      </c>
      <c r="AC15" s="20">
        <v>2.1</v>
      </c>
      <c r="AD15" s="20">
        <v>2.8</v>
      </c>
      <c r="AE15" s="20">
        <v>4.5999999999999996</v>
      </c>
      <c r="AF15" s="20">
        <v>4.9000000000000004</v>
      </c>
      <c r="AG15" s="20">
        <v>6</v>
      </c>
      <c r="AH15" s="20">
        <v>9.9</v>
      </c>
      <c r="AI15" s="20">
        <v>8</v>
      </c>
      <c r="AJ15" s="20">
        <v>5.7</v>
      </c>
      <c r="AK15" s="20">
        <v>4.2</v>
      </c>
      <c r="AL15" s="20">
        <v>3.2</v>
      </c>
      <c r="AM15" s="20">
        <v>2.2000000000000002</v>
      </c>
      <c r="AN15" s="20">
        <v>6</v>
      </c>
      <c r="AO15" s="20">
        <v>6.4</v>
      </c>
      <c r="AP15" s="20">
        <v>7.1</v>
      </c>
      <c r="AQ15" s="20">
        <v>7.4</v>
      </c>
      <c r="AR15" s="20">
        <v>7.9</v>
      </c>
      <c r="AS15" s="20">
        <v>7.3</v>
      </c>
      <c r="AT15" s="20">
        <v>5.9</v>
      </c>
      <c r="AU15" s="20">
        <v>7.2</v>
      </c>
      <c r="AV15" s="20">
        <v>7.3</v>
      </c>
      <c r="AW15" s="20">
        <v>7.1</v>
      </c>
      <c r="AX15" s="20">
        <v>6.3</v>
      </c>
      <c r="AY15" s="20">
        <v>5.9</v>
      </c>
      <c r="AZ15" s="37"/>
    </row>
    <row r="16" spans="1:53" ht="12" x14ac:dyDescent="0.15">
      <c r="A16" s="44" t="s">
        <v>217</v>
      </c>
      <c r="B16" s="44" t="s">
        <v>324</v>
      </c>
      <c r="C16" s="20" t="s">
        <v>244</v>
      </c>
      <c r="D16" s="20">
        <v>13.2</v>
      </c>
      <c r="E16" s="20">
        <v>13.8</v>
      </c>
      <c r="F16" s="20">
        <v>16.2</v>
      </c>
      <c r="G16" s="20">
        <v>20.399999999999999</v>
      </c>
      <c r="H16" s="20">
        <v>24.2</v>
      </c>
      <c r="I16" s="20">
        <v>26.5</v>
      </c>
      <c r="J16" s="20">
        <v>28.2</v>
      </c>
      <c r="K16" s="20">
        <v>28</v>
      </c>
      <c r="L16" s="20">
        <v>26.5</v>
      </c>
      <c r="M16" s="20">
        <v>23.3</v>
      </c>
      <c r="N16" s="20">
        <v>19.3</v>
      </c>
      <c r="O16" s="20">
        <v>15.1</v>
      </c>
      <c r="P16" s="20">
        <v>30</v>
      </c>
      <c r="Q16" s="20">
        <v>56.1</v>
      </c>
      <c r="R16" s="20">
        <v>82.3</v>
      </c>
      <c r="S16" s="20">
        <v>155</v>
      </c>
      <c r="T16" s="20">
        <v>209.8</v>
      </c>
      <c r="U16" s="20">
        <v>302.60000000000002</v>
      </c>
      <c r="V16" s="20">
        <v>206.4</v>
      </c>
      <c r="W16" s="20">
        <v>214.8</v>
      </c>
      <c r="X16" s="20">
        <v>144.69999999999999</v>
      </c>
      <c r="Y16" s="20">
        <v>61.8</v>
      </c>
      <c r="Z16" s="20">
        <v>39.1</v>
      </c>
      <c r="AA16" s="20">
        <v>28.5</v>
      </c>
      <c r="AB16" s="20">
        <v>4</v>
      </c>
      <c r="AC16" s="20">
        <v>6.2</v>
      </c>
      <c r="AD16" s="20">
        <v>7.4</v>
      </c>
      <c r="AE16" s="20">
        <v>8.5</v>
      </c>
      <c r="AF16" s="20">
        <v>11.4</v>
      </c>
      <c r="AG16" s="20">
        <v>14</v>
      </c>
      <c r="AH16" s="20">
        <v>9.5</v>
      </c>
      <c r="AI16" s="20">
        <v>10.1</v>
      </c>
      <c r="AJ16" s="20">
        <v>8</v>
      </c>
      <c r="AK16" s="20">
        <v>3.5</v>
      </c>
      <c r="AL16" s="20">
        <v>3.5</v>
      </c>
      <c r="AM16" s="20">
        <v>2.7</v>
      </c>
      <c r="AN16" s="20">
        <v>4.8</v>
      </c>
      <c r="AO16" s="20">
        <v>3.6</v>
      </c>
      <c r="AP16" s="20">
        <v>3.5</v>
      </c>
      <c r="AQ16" s="20">
        <v>3.8</v>
      </c>
      <c r="AR16" s="20">
        <v>4.5</v>
      </c>
      <c r="AS16" s="20">
        <v>5.5</v>
      </c>
      <c r="AT16" s="20">
        <v>8</v>
      </c>
      <c r="AU16" s="20">
        <v>7.4</v>
      </c>
      <c r="AV16" s="20">
        <v>6.7</v>
      </c>
      <c r="AW16" s="20">
        <v>6.8</v>
      </c>
      <c r="AX16" s="20">
        <v>6</v>
      </c>
      <c r="AY16" s="20">
        <v>5.7</v>
      </c>
      <c r="AZ16" s="37"/>
    </row>
    <row r="17" spans="1:53" ht="12" x14ac:dyDescent="0.15">
      <c r="A17" s="44" t="s">
        <v>220</v>
      </c>
      <c r="B17" s="44" t="s">
        <v>324</v>
      </c>
      <c r="C17" s="20" t="s">
        <v>244</v>
      </c>
      <c r="D17" s="20">
        <v>13.2</v>
      </c>
      <c r="E17" s="20">
        <v>13.8</v>
      </c>
      <c r="F17" s="20">
        <v>16.2</v>
      </c>
      <c r="G17" s="20">
        <v>20.399999999999999</v>
      </c>
      <c r="H17" s="20">
        <v>24.2</v>
      </c>
      <c r="I17" s="20">
        <v>26.5</v>
      </c>
      <c r="J17" s="20">
        <v>28.2</v>
      </c>
      <c r="K17" s="20">
        <v>28</v>
      </c>
      <c r="L17" s="20">
        <v>26.5</v>
      </c>
      <c r="M17" s="20">
        <v>23.3</v>
      </c>
      <c r="N17" s="20">
        <v>19.3</v>
      </c>
      <c r="O17" s="20">
        <v>15.1</v>
      </c>
      <c r="P17" s="20">
        <v>30</v>
      </c>
      <c r="Q17" s="20">
        <v>56.1</v>
      </c>
      <c r="R17" s="20">
        <v>82.3</v>
      </c>
      <c r="S17" s="20">
        <v>155</v>
      </c>
      <c r="T17" s="20">
        <v>209.8</v>
      </c>
      <c r="U17" s="20">
        <v>302.60000000000002</v>
      </c>
      <c r="V17" s="20">
        <v>206.4</v>
      </c>
      <c r="W17" s="20">
        <v>214.8</v>
      </c>
      <c r="X17" s="20">
        <v>144.69999999999999</v>
      </c>
      <c r="Y17" s="20">
        <v>61.8</v>
      </c>
      <c r="Z17" s="20">
        <v>39.1</v>
      </c>
      <c r="AA17" s="20">
        <v>28.5</v>
      </c>
      <c r="AB17" s="20">
        <v>4</v>
      </c>
      <c r="AC17" s="20">
        <v>6.2</v>
      </c>
      <c r="AD17" s="20">
        <v>7.4</v>
      </c>
      <c r="AE17" s="20">
        <v>8.5</v>
      </c>
      <c r="AF17" s="20">
        <v>11.4</v>
      </c>
      <c r="AG17" s="20">
        <v>14</v>
      </c>
      <c r="AH17" s="20">
        <v>9.5</v>
      </c>
      <c r="AI17" s="20">
        <v>10.1</v>
      </c>
      <c r="AJ17" s="20">
        <v>8</v>
      </c>
      <c r="AK17" s="20">
        <v>3.5</v>
      </c>
      <c r="AL17" s="20">
        <v>3.5</v>
      </c>
      <c r="AM17" s="20">
        <v>2.7</v>
      </c>
      <c r="AN17" s="20">
        <v>4.8</v>
      </c>
      <c r="AO17" s="20">
        <v>3.6</v>
      </c>
      <c r="AP17" s="20">
        <v>3.5</v>
      </c>
      <c r="AQ17" s="20">
        <v>3.8</v>
      </c>
      <c r="AR17" s="20">
        <v>4.5</v>
      </c>
      <c r="AS17" s="20">
        <v>5.5</v>
      </c>
      <c r="AT17" s="20">
        <v>8</v>
      </c>
      <c r="AU17" s="20">
        <v>7.4</v>
      </c>
      <c r="AV17" s="20">
        <v>6.7</v>
      </c>
      <c r="AW17" s="20">
        <v>6.8</v>
      </c>
      <c r="AX17" s="20">
        <v>6</v>
      </c>
      <c r="AY17" s="20">
        <v>5.7</v>
      </c>
      <c r="AZ17" s="37"/>
    </row>
    <row r="18" spans="1:53" x14ac:dyDescent="0.15">
      <c r="A18" s="44" t="s">
        <v>228</v>
      </c>
      <c r="B18" s="44" t="s">
        <v>325</v>
      </c>
      <c r="C18" s="44" t="s">
        <v>310</v>
      </c>
      <c r="D18" s="45">
        <v>-11.5</v>
      </c>
      <c r="E18" s="45">
        <v>-7.8</v>
      </c>
      <c r="F18" s="45">
        <v>0.7</v>
      </c>
      <c r="G18" s="45">
        <v>9.8000000000000007</v>
      </c>
      <c r="H18" s="45">
        <v>17.2</v>
      </c>
      <c r="I18" s="45">
        <v>21.7</v>
      </c>
      <c r="J18" s="45">
        <v>24.5</v>
      </c>
      <c r="K18" s="45">
        <v>23.6</v>
      </c>
      <c r="L18" s="45">
        <v>17.3</v>
      </c>
      <c r="M18" s="45">
        <v>9.5</v>
      </c>
      <c r="N18" s="45">
        <v>0.3</v>
      </c>
      <c r="O18" s="45">
        <v>-7.9</v>
      </c>
      <c r="P18" s="45">
        <v>6.7</v>
      </c>
      <c r="Q18" s="45">
        <v>8.1</v>
      </c>
      <c r="R18" s="45">
        <v>16.3</v>
      </c>
      <c r="S18" s="45">
        <v>42.8</v>
      </c>
      <c r="T18" s="45">
        <v>55.1</v>
      </c>
      <c r="U18" s="45">
        <v>86.8</v>
      </c>
      <c r="V18" s="45">
        <v>166.5</v>
      </c>
      <c r="W18" s="45">
        <v>157.4</v>
      </c>
      <c r="X18" s="45">
        <v>76.8</v>
      </c>
      <c r="Y18" s="45">
        <v>42.2</v>
      </c>
      <c r="Z18" s="45">
        <v>17.100000000000001</v>
      </c>
      <c r="AA18" s="45">
        <v>8.6</v>
      </c>
      <c r="AB18" s="36">
        <v>1.8</v>
      </c>
      <c r="AC18" s="36">
        <v>2</v>
      </c>
      <c r="AD18" s="36">
        <v>2.9</v>
      </c>
      <c r="AE18" s="36">
        <v>5.4</v>
      </c>
      <c r="AF18" s="36">
        <v>6.3</v>
      </c>
      <c r="AG18" s="36">
        <v>8.1999999999999993</v>
      </c>
      <c r="AH18" s="36">
        <v>11</v>
      </c>
      <c r="AI18" s="36">
        <v>9.1999999999999993</v>
      </c>
      <c r="AJ18" s="36">
        <v>6</v>
      </c>
      <c r="AK18" s="36">
        <v>4.4000000000000004</v>
      </c>
      <c r="AL18" s="36">
        <v>3</v>
      </c>
      <c r="AM18" s="36">
        <v>1.7</v>
      </c>
      <c r="AN18" s="36">
        <v>5.4</v>
      </c>
      <c r="AO18" s="36">
        <v>6.5</v>
      </c>
      <c r="AP18" s="36">
        <v>7.5</v>
      </c>
      <c r="AQ18" s="36">
        <v>8</v>
      </c>
      <c r="AR18" s="36">
        <v>8.6</v>
      </c>
      <c r="AS18" s="36">
        <v>8.1999999999999993</v>
      </c>
      <c r="AT18" s="36">
        <v>6.9</v>
      </c>
      <c r="AU18" s="36">
        <v>7.2</v>
      </c>
      <c r="AV18" s="36">
        <v>7.8</v>
      </c>
      <c r="AW18" s="36">
        <v>7</v>
      </c>
      <c r="AX18" s="36">
        <v>5.5</v>
      </c>
      <c r="AY18" s="36">
        <v>4.9000000000000004</v>
      </c>
      <c r="AZ18" s="37"/>
    </row>
    <row r="19" spans="1:53" s="46" customFormat="1" ht="12" x14ac:dyDescent="0.15">
      <c r="A19" s="20" t="s">
        <v>222</v>
      </c>
      <c r="B19" s="20" t="s">
        <v>326</v>
      </c>
      <c r="C19" s="20" t="s">
        <v>263</v>
      </c>
      <c r="D19" s="20">
        <v>14.4</v>
      </c>
      <c r="E19" s="20">
        <v>14.6</v>
      </c>
      <c r="F19" s="20">
        <v>16.8</v>
      </c>
      <c r="G19" s="20">
        <v>20.8</v>
      </c>
      <c r="H19" s="20">
        <v>24.1</v>
      </c>
      <c r="I19" s="20">
        <v>26.5</v>
      </c>
      <c r="J19" s="20">
        <v>28.4</v>
      </c>
      <c r="K19" s="20">
        <v>28.3</v>
      </c>
      <c r="L19" s="20">
        <v>26.4</v>
      </c>
      <c r="M19" s="20">
        <v>23.3</v>
      </c>
      <c r="N19" s="20">
        <v>19.8</v>
      </c>
      <c r="O19" s="20">
        <v>16.2</v>
      </c>
      <c r="P19" s="20">
        <v>103.3</v>
      </c>
      <c r="Q19" s="20">
        <v>192.6</v>
      </c>
      <c r="R19" s="20">
        <v>211.9</v>
      </c>
      <c r="S19" s="20">
        <v>127.9</v>
      </c>
      <c r="T19" s="20">
        <v>214.4</v>
      </c>
      <c r="U19" s="20">
        <v>200.4</v>
      </c>
      <c r="V19" s="20">
        <v>113.2</v>
      </c>
      <c r="W19" s="20">
        <v>117.2</v>
      </c>
      <c r="X19" s="20">
        <v>151.30000000000001</v>
      </c>
      <c r="Y19" s="20">
        <v>104.3</v>
      </c>
      <c r="Z19" s="20">
        <v>96.6</v>
      </c>
      <c r="AA19" s="20">
        <v>81</v>
      </c>
      <c r="AB19" s="20">
        <v>7.2</v>
      </c>
      <c r="AC19" s="20">
        <v>10.6</v>
      </c>
      <c r="AD19" s="20">
        <v>13.6</v>
      </c>
      <c r="AE19" s="20">
        <v>14.4</v>
      </c>
      <c r="AF19" s="20">
        <v>14.3</v>
      </c>
      <c r="AG19" s="20">
        <v>12.3</v>
      </c>
      <c r="AH19" s="20">
        <v>8</v>
      </c>
      <c r="AI19" s="20">
        <v>8.6999999999999993</v>
      </c>
      <c r="AJ19" s="20">
        <v>7.1</v>
      </c>
      <c r="AK19" s="20">
        <v>5.7</v>
      </c>
      <c r="AL19" s="20">
        <v>5.3</v>
      </c>
      <c r="AM19" s="20">
        <v>5.0999999999999996</v>
      </c>
      <c r="AN19" s="20">
        <v>3.3</v>
      </c>
      <c r="AO19" s="20">
        <v>2.7</v>
      </c>
      <c r="AP19" s="20">
        <v>2.6</v>
      </c>
      <c r="AQ19" s="20">
        <v>3.5</v>
      </c>
      <c r="AR19" s="20">
        <v>4.8</v>
      </c>
      <c r="AS19" s="20">
        <v>5.7</v>
      </c>
      <c r="AT19" s="20">
        <v>8.8000000000000007</v>
      </c>
      <c r="AU19" s="20">
        <v>8.1999999999999993</v>
      </c>
      <c r="AV19" s="20">
        <v>6.4</v>
      </c>
      <c r="AW19" s="20">
        <v>5.5</v>
      </c>
      <c r="AX19" s="20">
        <v>4.8</v>
      </c>
      <c r="AY19" s="20">
        <v>4.5999999999999996</v>
      </c>
      <c r="AZ19" s="20"/>
      <c r="BA19" s="38"/>
    </row>
    <row r="20" spans="1:53" s="46" customFormat="1" ht="12" x14ac:dyDescent="0.15">
      <c r="A20" s="20" t="s">
        <v>223</v>
      </c>
      <c r="B20" s="20" t="s">
        <v>326</v>
      </c>
      <c r="C20" s="20" t="s">
        <v>263</v>
      </c>
      <c r="D20" s="20">
        <v>14.4</v>
      </c>
      <c r="E20" s="20">
        <v>14.6</v>
      </c>
      <c r="F20" s="20">
        <v>16.8</v>
      </c>
      <c r="G20" s="20">
        <v>20.8</v>
      </c>
      <c r="H20" s="20">
        <v>24.1</v>
      </c>
      <c r="I20" s="20">
        <v>26.5</v>
      </c>
      <c r="J20" s="20">
        <v>28.4</v>
      </c>
      <c r="K20" s="20">
        <v>28.3</v>
      </c>
      <c r="L20" s="20">
        <v>26.4</v>
      </c>
      <c r="M20" s="20">
        <v>23.3</v>
      </c>
      <c r="N20" s="20">
        <v>19.8</v>
      </c>
      <c r="O20" s="20">
        <v>16.2</v>
      </c>
      <c r="P20" s="20">
        <v>103.3</v>
      </c>
      <c r="Q20" s="20">
        <v>192.6</v>
      </c>
      <c r="R20" s="20">
        <v>211.9</v>
      </c>
      <c r="S20" s="20">
        <v>127.9</v>
      </c>
      <c r="T20" s="20">
        <v>214.4</v>
      </c>
      <c r="U20" s="20">
        <v>200.4</v>
      </c>
      <c r="V20" s="20">
        <v>113.2</v>
      </c>
      <c r="W20" s="20">
        <v>117.2</v>
      </c>
      <c r="X20" s="20">
        <v>151.30000000000001</v>
      </c>
      <c r="Y20" s="20">
        <v>104.3</v>
      </c>
      <c r="Z20" s="20">
        <v>96.6</v>
      </c>
      <c r="AA20" s="20">
        <v>81</v>
      </c>
      <c r="AB20" s="20">
        <v>7.2</v>
      </c>
      <c r="AC20" s="20">
        <v>10.6</v>
      </c>
      <c r="AD20" s="20">
        <v>13.6</v>
      </c>
      <c r="AE20" s="20">
        <v>14.4</v>
      </c>
      <c r="AF20" s="20">
        <v>14.3</v>
      </c>
      <c r="AG20" s="20">
        <v>12.3</v>
      </c>
      <c r="AH20" s="20">
        <v>8</v>
      </c>
      <c r="AI20" s="20">
        <v>8.6999999999999993</v>
      </c>
      <c r="AJ20" s="20">
        <v>7.1</v>
      </c>
      <c r="AK20" s="20">
        <v>5.7</v>
      </c>
      <c r="AL20" s="20">
        <v>5.3</v>
      </c>
      <c r="AM20" s="20">
        <v>5.0999999999999996</v>
      </c>
      <c r="AN20" s="20">
        <v>3.3</v>
      </c>
      <c r="AO20" s="20">
        <v>2.7</v>
      </c>
      <c r="AP20" s="20">
        <v>2.6</v>
      </c>
      <c r="AQ20" s="20">
        <v>3.5</v>
      </c>
      <c r="AR20" s="20">
        <v>4.8</v>
      </c>
      <c r="AS20" s="20">
        <v>5.7</v>
      </c>
      <c r="AT20" s="20">
        <v>8.8000000000000007</v>
      </c>
      <c r="AU20" s="20">
        <v>8.1999999999999993</v>
      </c>
      <c r="AV20" s="20">
        <v>6.4</v>
      </c>
      <c r="AW20" s="20">
        <v>5.5</v>
      </c>
      <c r="AX20" s="20">
        <v>4.8</v>
      </c>
      <c r="AY20" s="20">
        <v>4.5999999999999996</v>
      </c>
      <c r="AZ20" s="20"/>
      <c r="BA20" s="38"/>
    </row>
    <row r="21" spans="1:53" ht="12" x14ac:dyDescent="0.15">
      <c r="A21" s="44" t="s">
        <v>208</v>
      </c>
      <c r="B21" s="44" t="s">
        <v>327</v>
      </c>
      <c r="C21" s="20" t="s">
        <v>248</v>
      </c>
      <c r="D21" s="20">
        <v>7.8</v>
      </c>
      <c r="E21" s="20">
        <v>9.5</v>
      </c>
      <c r="F21" s="20">
        <v>12.7</v>
      </c>
      <c r="G21" s="20">
        <v>15.6</v>
      </c>
      <c r="H21" s="20">
        <v>18.100000000000001</v>
      </c>
      <c r="I21" s="20">
        <v>19.5</v>
      </c>
      <c r="J21" s="20">
        <v>19.5</v>
      </c>
      <c r="K21" s="20">
        <v>19.8</v>
      </c>
      <c r="L21" s="20">
        <v>19</v>
      </c>
      <c r="M21" s="20">
        <v>16.399999999999999</v>
      </c>
      <c r="N21" s="20">
        <v>12.1</v>
      </c>
      <c r="O21" s="20">
        <v>8.6999999999999993</v>
      </c>
      <c r="P21" s="20">
        <v>15.7</v>
      </c>
      <c r="Q21" s="20">
        <v>30.3</v>
      </c>
      <c r="R21" s="20">
        <v>39.799999999999997</v>
      </c>
      <c r="S21" s="20">
        <v>75.5</v>
      </c>
      <c r="T21" s="20">
        <v>128.5</v>
      </c>
      <c r="U21" s="20">
        <v>285.89999999999998</v>
      </c>
      <c r="V21" s="20">
        <v>278.7</v>
      </c>
      <c r="W21" s="20">
        <v>249.1</v>
      </c>
      <c r="X21" s="20">
        <v>159.9</v>
      </c>
      <c r="Y21" s="20">
        <v>144.19999999999999</v>
      </c>
      <c r="Z21" s="20">
        <v>48.6</v>
      </c>
      <c r="AA21" s="20">
        <v>21.8</v>
      </c>
      <c r="AB21" s="20">
        <v>2.8</v>
      </c>
      <c r="AC21" s="20">
        <v>4.4000000000000004</v>
      </c>
      <c r="AD21" s="20">
        <v>6.8</v>
      </c>
      <c r="AE21" s="20">
        <v>11.1</v>
      </c>
      <c r="AF21" s="20">
        <v>13</v>
      </c>
      <c r="AG21" s="20">
        <v>22</v>
      </c>
      <c r="AH21" s="20">
        <v>24.4</v>
      </c>
      <c r="AI21" s="20">
        <v>21.7</v>
      </c>
      <c r="AJ21" s="20">
        <v>15.9</v>
      </c>
      <c r="AK21" s="20">
        <v>11.4</v>
      </c>
      <c r="AL21" s="20">
        <v>4.7</v>
      </c>
      <c r="AM21" s="20">
        <v>2.4</v>
      </c>
      <c r="AN21" s="20">
        <v>7.9</v>
      </c>
      <c r="AO21" s="20">
        <v>7.5</v>
      </c>
      <c r="AP21" s="20">
        <v>7.1</v>
      </c>
      <c r="AQ21" s="20">
        <v>6.4</v>
      </c>
      <c r="AR21" s="20">
        <v>5.6</v>
      </c>
      <c r="AS21" s="20">
        <v>3.1</v>
      </c>
      <c r="AT21" s="20">
        <v>2.4</v>
      </c>
      <c r="AU21" s="20">
        <v>3.6</v>
      </c>
      <c r="AV21" s="20">
        <v>4.3</v>
      </c>
      <c r="AW21" s="20">
        <v>5.7</v>
      </c>
      <c r="AX21" s="20">
        <v>7.1</v>
      </c>
      <c r="AY21" s="20">
        <v>7.9</v>
      </c>
      <c r="AZ21" s="37"/>
    </row>
    <row r="22" spans="1:53" s="46" customFormat="1" ht="12" x14ac:dyDescent="0.15">
      <c r="A22" s="44" t="s">
        <v>304</v>
      </c>
      <c r="B22" s="20" t="s">
        <v>328</v>
      </c>
      <c r="C22" s="20" t="s">
        <v>246</v>
      </c>
      <c r="D22" s="20">
        <v>-3.05</v>
      </c>
      <c r="E22" s="20">
        <v>-0.75</v>
      </c>
      <c r="F22" s="20">
        <v>6.15</v>
      </c>
      <c r="G22" s="20">
        <v>14.15</v>
      </c>
      <c r="H22" s="20">
        <v>20.55</v>
      </c>
      <c r="I22" s="20">
        <v>24.8</v>
      </c>
      <c r="J22" s="20">
        <v>26.7</v>
      </c>
      <c r="K22" s="20">
        <v>26.05</v>
      </c>
      <c r="L22" s="20">
        <v>21.3</v>
      </c>
      <c r="M22" s="20">
        <v>14.6</v>
      </c>
      <c r="N22" s="20">
        <v>6.05</v>
      </c>
      <c r="O22" s="20">
        <v>-0.8</v>
      </c>
      <c r="P22" s="20">
        <v>3</v>
      </c>
      <c r="Q22" s="20">
        <v>6</v>
      </c>
      <c r="R22" s="20">
        <v>9</v>
      </c>
      <c r="S22" s="20">
        <v>24</v>
      </c>
      <c r="T22" s="20">
        <v>34</v>
      </c>
      <c r="U22" s="20">
        <v>68</v>
      </c>
      <c r="V22" s="20">
        <v>185</v>
      </c>
      <c r="W22" s="20">
        <v>155</v>
      </c>
      <c r="X22" s="20">
        <v>42</v>
      </c>
      <c r="Y22" s="20">
        <v>21</v>
      </c>
      <c r="Z22" s="20">
        <v>10</v>
      </c>
      <c r="AA22" s="20">
        <v>4</v>
      </c>
      <c r="AB22" s="20">
        <v>2</v>
      </c>
      <c r="AC22" s="20">
        <v>3</v>
      </c>
      <c r="AD22" s="20">
        <v>3</v>
      </c>
      <c r="AE22" s="20">
        <v>5</v>
      </c>
      <c r="AF22" s="20">
        <v>6</v>
      </c>
      <c r="AG22" s="20">
        <v>8</v>
      </c>
      <c r="AH22" s="20">
        <v>13</v>
      </c>
      <c r="AI22" s="20">
        <v>11</v>
      </c>
      <c r="AJ22" s="20">
        <v>6</v>
      </c>
      <c r="AK22" s="20">
        <v>5</v>
      </c>
      <c r="AL22" s="20">
        <v>4</v>
      </c>
      <c r="AM22" s="20">
        <v>2</v>
      </c>
      <c r="AN22" s="20">
        <v>0</v>
      </c>
      <c r="AO22" s="20">
        <v>0</v>
      </c>
      <c r="AP22" s="20">
        <v>0</v>
      </c>
      <c r="AQ22" s="20">
        <v>0</v>
      </c>
      <c r="AR22" s="20">
        <v>0</v>
      </c>
      <c r="AS22" s="20">
        <v>0</v>
      </c>
      <c r="AT22" s="20">
        <v>0</v>
      </c>
      <c r="AU22" s="20">
        <v>0</v>
      </c>
      <c r="AV22" s="20">
        <v>0</v>
      </c>
      <c r="AW22" s="20">
        <v>0</v>
      </c>
      <c r="AX22" s="20">
        <v>0</v>
      </c>
      <c r="AY22" s="36">
        <v>0</v>
      </c>
      <c r="AZ22" s="20"/>
      <c r="BA22" s="38"/>
    </row>
    <row r="23" spans="1:53" ht="12" x14ac:dyDescent="0.15">
      <c r="A23" s="44" t="s">
        <v>200</v>
      </c>
      <c r="B23" s="44" t="s">
        <v>329</v>
      </c>
      <c r="C23" s="20" t="s">
        <v>267</v>
      </c>
      <c r="D23" s="20">
        <v>-0.5</v>
      </c>
      <c r="E23" s="20">
        <v>2.2000000000000002</v>
      </c>
      <c r="F23" s="20">
        <v>7.9</v>
      </c>
      <c r="G23" s="20">
        <v>14.1</v>
      </c>
      <c r="H23" s="20">
        <v>19.399999999999999</v>
      </c>
      <c r="I23" s="20">
        <v>24.8</v>
      </c>
      <c r="J23" s="20">
        <v>26.3</v>
      </c>
      <c r="K23" s="20">
        <v>25.3</v>
      </c>
      <c r="L23" s="20">
        <v>19.399999999999999</v>
      </c>
      <c r="M23" s="20">
        <v>13.8</v>
      </c>
      <c r="N23" s="20">
        <v>6.8</v>
      </c>
      <c r="O23" s="20">
        <v>0.9</v>
      </c>
      <c r="P23" s="20">
        <v>6.4</v>
      </c>
      <c r="Q23" s="20">
        <v>10.7</v>
      </c>
      <c r="R23" s="20">
        <v>26.4</v>
      </c>
      <c r="S23" s="20">
        <v>49.5</v>
      </c>
      <c r="T23" s="20">
        <v>65.400000000000006</v>
      </c>
      <c r="U23" s="20">
        <v>51</v>
      </c>
      <c r="V23" s="20">
        <v>92.8</v>
      </c>
      <c r="W23" s="20">
        <v>66.7</v>
      </c>
      <c r="X23" s="20">
        <v>107.5</v>
      </c>
      <c r="Y23" s="20">
        <v>65.599999999999994</v>
      </c>
      <c r="Z23" s="20">
        <v>25.6</v>
      </c>
      <c r="AA23" s="20">
        <v>5.5</v>
      </c>
      <c r="AB23" s="20">
        <v>2.1</v>
      </c>
      <c r="AC23" s="20">
        <v>2.7</v>
      </c>
      <c r="AD23" s="20">
        <v>4.2</v>
      </c>
      <c r="AE23" s="20">
        <v>6.5</v>
      </c>
      <c r="AF23" s="20">
        <v>6.9</v>
      </c>
      <c r="AG23" s="20">
        <v>5.8</v>
      </c>
      <c r="AH23" s="20">
        <v>8.1999999999999993</v>
      </c>
      <c r="AI23" s="20">
        <v>6.6</v>
      </c>
      <c r="AJ23" s="20">
        <v>9.3000000000000007</v>
      </c>
      <c r="AK23" s="20">
        <v>7.9</v>
      </c>
      <c r="AL23" s="20">
        <v>4.3</v>
      </c>
      <c r="AM23" s="20">
        <v>1.4</v>
      </c>
      <c r="AN23" s="20">
        <v>4.2</v>
      </c>
      <c r="AO23" s="20">
        <v>4.3</v>
      </c>
      <c r="AP23" s="20">
        <v>4.9000000000000004</v>
      </c>
      <c r="AQ23" s="20">
        <v>5.5</v>
      </c>
      <c r="AR23" s="20">
        <v>6.1</v>
      </c>
      <c r="AS23" s="20">
        <v>7.1</v>
      </c>
      <c r="AT23" s="20">
        <v>6.7</v>
      </c>
      <c r="AU23" s="20">
        <v>7.2</v>
      </c>
      <c r="AV23" s="20">
        <v>4.5</v>
      </c>
      <c r="AW23" s="20">
        <v>4.3</v>
      </c>
      <c r="AX23" s="20">
        <v>4</v>
      </c>
      <c r="AY23" s="20">
        <v>4</v>
      </c>
      <c r="AZ23" s="20"/>
    </row>
    <row r="24" spans="1:53" ht="12" x14ac:dyDescent="0.15">
      <c r="A24" s="44" t="s">
        <v>207</v>
      </c>
      <c r="B24" s="44" t="s">
        <v>330</v>
      </c>
      <c r="C24" s="20" t="s">
        <v>251</v>
      </c>
      <c r="D24" s="20">
        <v>9.4</v>
      </c>
      <c r="E24" s="20">
        <v>12</v>
      </c>
      <c r="F24" s="20">
        <v>15.9</v>
      </c>
      <c r="G24" s="20">
        <v>19</v>
      </c>
      <c r="H24" s="20">
        <v>21.1</v>
      </c>
      <c r="I24" s="20">
        <v>21.2</v>
      </c>
      <c r="J24" s="20">
        <v>22.6</v>
      </c>
      <c r="K24" s="20">
        <v>22.1</v>
      </c>
      <c r="L24" s="20">
        <v>19.7</v>
      </c>
      <c r="M24" s="20">
        <v>16.8</v>
      </c>
      <c r="N24" s="20">
        <v>12.8</v>
      </c>
      <c r="O24" s="20">
        <v>9.6999999999999993</v>
      </c>
      <c r="P24" s="20">
        <v>6.3</v>
      </c>
      <c r="Q24" s="20">
        <v>4.5</v>
      </c>
      <c r="R24" s="20">
        <v>12.3</v>
      </c>
      <c r="S24" s="20">
        <v>27.8</v>
      </c>
      <c r="T24" s="20">
        <v>95.6</v>
      </c>
      <c r="U24" s="20">
        <v>182.5</v>
      </c>
      <c r="V24" s="20">
        <v>210.2</v>
      </c>
      <c r="W24" s="20">
        <v>177</v>
      </c>
      <c r="X24" s="20">
        <v>153.5</v>
      </c>
      <c r="Y24" s="20">
        <v>78.2</v>
      </c>
      <c r="Z24" s="20">
        <v>19.600000000000001</v>
      </c>
      <c r="AA24" s="20">
        <v>6.3</v>
      </c>
      <c r="AB24" s="20">
        <v>1.2</v>
      </c>
      <c r="AC24" s="20">
        <v>1.2</v>
      </c>
      <c r="AD24" s="20">
        <v>2.2999999999999998</v>
      </c>
      <c r="AE24" s="20">
        <v>5</v>
      </c>
      <c r="AF24" s="20">
        <v>10.5</v>
      </c>
      <c r="AG24" s="20">
        <v>16.100000000000001</v>
      </c>
      <c r="AH24" s="20">
        <v>14.2</v>
      </c>
      <c r="AI24" s="20">
        <v>12.8</v>
      </c>
      <c r="AJ24" s="20">
        <v>13</v>
      </c>
      <c r="AK24" s="20">
        <v>9.5</v>
      </c>
      <c r="AL24" s="20">
        <v>3.6</v>
      </c>
      <c r="AM24" s="20">
        <v>1.2</v>
      </c>
      <c r="AN24" s="20">
        <v>7.6</v>
      </c>
      <c r="AO24" s="20">
        <v>8.1</v>
      </c>
      <c r="AP24" s="20">
        <v>8.5</v>
      </c>
      <c r="AQ24" s="20">
        <v>8.4</v>
      </c>
      <c r="AR24" s="20">
        <v>7.3</v>
      </c>
      <c r="AS24" s="20">
        <v>5</v>
      </c>
      <c r="AT24" s="20">
        <v>5.9</v>
      </c>
      <c r="AU24" s="20">
        <v>6.5</v>
      </c>
      <c r="AV24" s="20">
        <v>4.7</v>
      </c>
      <c r="AW24" s="20">
        <v>5.4</v>
      </c>
      <c r="AX24" s="20">
        <v>6.4</v>
      </c>
      <c r="AY24" s="20">
        <v>6.8</v>
      </c>
      <c r="AZ24" s="37"/>
    </row>
    <row r="25" spans="1:53" s="81" customFormat="1" ht="12" x14ac:dyDescent="0.15">
      <c r="A25" s="78" t="s">
        <v>139</v>
      </c>
      <c r="B25" s="78" t="s">
        <v>331</v>
      </c>
      <c r="C25" s="79" t="s">
        <v>274</v>
      </c>
      <c r="D25" s="79">
        <v>-9.1999999999999993</v>
      </c>
      <c r="E25" s="79">
        <v>-6.9</v>
      </c>
      <c r="F25" s="79">
        <v>3.1</v>
      </c>
      <c r="G25" s="79">
        <v>12.5</v>
      </c>
      <c r="H25" s="79">
        <v>17.2</v>
      </c>
      <c r="I25" s="79">
        <v>20.6</v>
      </c>
      <c r="J25" s="79">
        <v>22.8</v>
      </c>
      <c r="K25" s="79">
        <v>21.8</v>
      </c>
      <c r="L25" s="79">
        <v>16.8</v>
      </c>
      <c r="M25" s="79">
        <v>9.3000000000000007</v>
      </c>
      <c r="N25" s="79">
        <v>1.6</v>
      </c>
      <c r="O25" s="79">
        <v>-5.0999999999999996</v>
      </c>
      <c r="P25" s="79">
        <v>17.399999999999999</v>
      </c>
      <c r="Q25" s="79">
        <v>17.7</v>
      </c>
      <c r="R25" s="79">
        <v>21.2</v>
      </c>
      <c r="S25" s="79">
        <v>27.2</v>
      </c>
      <c r="T25" s="79">
        <v>25</v>
      </c>
      <c r="U25" s="79">
        <v>27.3</v>
      </c>
      <c r="V25" s="79">
        <v>23.8</v>
      </c>
      <c r="W25" s="79">
        <v>11.7</v>
      </c>
      <c r="X25" s="79">
        <v>15.1</v>
      </c>
      <c r="Y25" s="79">
        <v>24.2</v>
      </c>
      <c r="Z25" s="79">
        <v>24.7</v>
      </c>
      <c r="AA25" s="79">
        <v>19.3</v>
      </c>
      <c r="AB25" s="79">
        <v>4.7</v>
      </c>
      <c r="AC25" s="79">
        <v>4.5</v>
      </c>
      <c r="AD25" s="79">
        <v>5.0999999999999996</v>
      </c>
      <c r="AE25" s="79">
        <v>4.9000000000000004</v>
      </c>
      <c r="AF25" s="79">
        <v>5</v>
      </c>
      <c r="AG25" s="79">
        <v>5</v>
      </c>
      <c r="AH25" s="79">
        <v>4.9000000000000004</v>
      </c>
      <c r="AI25" s="79">
        <v>2.7</v>
      </c>
      <c r="AJ25" s="79">
        <v>3.1</v>
      </c>
      <c r="AK25" s="79">
        <v>4.7</v>
      </c>
      <c r="AL25" s="79">
        <v>5</v>
      </c>
      <c r="AM25" s="79">
        <v>4.5999999999999996</v>
      </c>
      <c r="AN25" s="79">
        <v>5</v>
      </c>
      <c r="AO25" s="79">
        <v>5.9</v>
      </c>
      <c r="AP25" s="79">
        <v>6.7</v>
      </c>
      <c r="AQ25" s="79">
        <v>8.1</v>
      </c>
      <c r="AR25" s="79">
        <v>9.1999999999999993</v>
      </c>
      <c r="AS25" s="79">
        <v>9.8000000000000007</v>
      </c>
      <c r="AT25" s="79">
        <v>10.4</v>
      </c>
      <c r="AU25" s="79">
        <v>10.1</v>
      </c>
      <c r="AV25" s="79">
        <v>8.9</v>
      </c>
      <c r="AW25" s="79">
        <v>7.1</v>
      </c>
      <c r="AX25" s="79">
        <v>5.6</v>
      </c>
      <c r="AY25" s="79">
        <v>4.5999999999999996</v>
      </c>
      <c r="AZ25" s="80"/>
    </row>
    <row r="26" spans="1:53" s="46" customFormat="1" ht="12" x14ac:dyDescent="0.15">
      <c r="A26" s="37" t="s">
        <v>210</v>
      </c>
      <c r="B26" s="20" t="s">
        <v>332</v>
      </c>
      <c r="C26" s="20" t="s">
        <v>255</v>
      </c>
      <c r="D26" s="20">
        <v>4.8</v>
      </c>
      <c r="E26" s="20">
        <v>6.1</v>
      </c>
      <c r="F26" s="20">
        <v>10.6</v>
      </c>
      <c r="G26" s="20">
        <v>16.399999999999999</v>
      </c>
      <c r="H26" s="20">
        <v>21.1</v>
      </c>
      <c r="I26" s="20">
        <v>24.5</v>
      </c>
      <c r="J26" s="20">
        <v>27.4</v>
      </c>
      <c r="K26" s="20">
        <v>27</v>
      </c>
      <c r="L26" s="20">
        <v>23.1</v>
      </c>
      <c r="M26" s="20">
        <v>17.600000000000001</v>
      </c>
      <c r="N26" s="20">
        <v>12.2</v>
      </c>
      <c r="O26" s="20">
        <v>7</v>
      </c>
      <c r="P26" s="20">
        <v>39</v>
      </c>
      <c r="Q26" s="20">
        <v>47.1</v>
      </c>
      <c r="R26" s="20">
        <v>72.2</v>
      </c>
      <c r="S26" s="20">
        <v>164.4</v>
      </c>
      <c r="T26" s="20">
        <v>207.9</v>
      </c>
      <c r="U26" s="20">
        <v>196</v>
      </c>
      <c r="V26" s="20">
        <v>118.7</v>
      </c>
      <c r="W26" s="20">
        <v>122.5</v>
      </c>
      <c r="X26" s="20">
        <v>66.3</v>
      </c>
      <c r="Y26" s="20">
        <v>104.2</v>
      </c>
      <c r="Z26" s="20">
        <v>68</v>
      </c>
      <c r="AA26" s="20">
        <v>33.799999999999997</v>
      </c>
      <c r="AB26" s="20">
        <v>7.9</v>
      </c>
      <c r="AC26" s="20">
        <v>7.9</v>
      </c>
      <c r="AD26" s="20">
        <v>10.4</v>
      </c>
      <c r="AE26" s="20">
        <v>13.4</v>
      </c>
      <c r="AF26" s="20">
        <v>13</v>
      </c>
      <c r="AG26" s="20">
        <v>11</v>
      </c>
      <c r="AH26" s="20">
        <v>8.3000000000000007</v>
      </c>
      <c r="AI26" s="20">
        <v>7.4</v>
      </c>
      <c r="AJ26" s="20">
        <v>6.3</v>
      </c>
      <c r="AK26" s="20">
        <v>9.1999999999999993</v>
      </c>
      <c r="AL26" s="20">
        <v>7.8</v>
      </c>
      <c r="AM26" s="20">
        <v>5.7</v>
      </c>
      <c r="AN26" s="20">
        <v>1.9</v>
      </c>
      <c r="AO26" s="20">
        <v>1.7</v>
      </c>
      <c r="AP26" s="20">
        <v>2.2000000000000002</v>
      </c>
      <c r="AQ26" s="20">
        <v>3.2</v>
      </c>
      <c r="AR26" s="20">
        <v>4.0999999999999996</v>
      </c>
      <c r="AS26" s="20">
        <v>5.0999999999999996</v>
      </c>
      <c r="AT26" s="20">
        <v>8</v>
      </c>
      <c r="AU26" s="20">
        <v>7.7</v>
      </c>
      <c r="AV26" s="20">
        <v>5.8</v>
      </c>
      <c r="AW26" s="20">
        <v>3.9</v>
      </c>
      <c r="AX26" s="20">
        <v>3.2</v>
      </c>
      <c r="AY26" s="20">
        <v>2.5</v>
      </c>
      <c r="AZ26" s="20"/>
      <c r="BA26" s="38"/>
    </row>
    <row r="27" spans="1:53" s="46" customFormat="1" ht="12" x14ac:dyDescent="0.15">
      <c r="A27" s="37" t="s">
        <v>213</v>
      </c>
      <c r="B27" s="20" t="s">
        <v>332</v>
      </c>
      <c r="C27" s="20" t="s">
        <v>255</v>
      </c>
      <c r="D27" s="20">
        <v>4.8</v>
      </c>
      <c r="E27" s="20">
        <v>6.1</v>
      </c>
      <c r="F27" s="20">
        <v>10.6</v>
      </c>
      <c r="G27" s="20">
        <v>16.399999999999999</v>
      </c>
      <c r="H27" s="20">
        <v>21.1</v>
      </c>
      <c r="I27" s="20">
        <v>24.5</v>
      </c>
      <c r="J27" s="20">
        <v>27.4</v>
      </c>
      <c r="K27" s="20">
        <v>27</v>
      </c>
      <c r="L27" s="20">
        <v>23.1</v>
      </c>
      <c r="M27" s="20">
        <v>17.600000000000001</v>
      </c>
      <c r="N27" s="20">
        <v>12.2</v>
      </c>
      <c r="O27" s="20">
        <v>7</v>
      </c>
      <c r="P27" s="20">
        <v>39</v>
      </c>
      <c r="Q27" s="20">
        <v>47.1</v>
      </c>
      <c r="R27" s="20">
        <v>72.2</v>
      </c>
      <c r="S27" s="20">
        <v>164.4</v>
      </c>
      <c r="T27" s="20">
        <v>207.9</v>
      </c>
      <c r="U27" s="20">
        <v>196</v>
      </c>
      <c r="V27" s="20">
        <v>118.7</v>
      </c>
      <c r="W27" s="20">
        <v>122.5</v>
      </c>
      <c r="X27" s="20">
        <v>66.3</v>
      </c>
      <c r="Y27" s="20">
        <v>104.2</v>
      </c>
      <c r="Z27" s="20">
        <v>68</v>
      </c>
      <c r="AA27" s="20">
        <v>33.799999999999997</v>
      </c>
      <c r="AB27" s="20">
        <v>7.9</v>
      </c>
      <c r="AC27" s="20">
        <v>7.9</v>
      </c>
      <c r="AD27" s="20">
        <v>10.4</v>
      </c>
      <c r="AE27" s="20">
        <v>13.4</v>
      </c>
      <c r="AF27" s="20">
        <v>13</v>
      </c>
      <c r="AG27" s="20">
        <v>11</v>
      </c>
      <c r="AH27" s="20">
        <v>8.3000000000000007</v>
      </c>
      <c r="AI27" s="20">
        <v>7.4</v>
      </c>
      <c r="AJ27" s="20">
        <v>6.3</v>
      </c>
      <c r="AK27" s="20">
        <v>9.1999999999999993</v>
      </c>
      <c r="AL27" s="20">
        <v>7.8</v>
      </c>
      <c r="AM27" s="20">
        <v>5.7</v>
      </c>
      <c r="AN27" s="20">
        <v>1.9</v>
      </c>
      <c r="AO27" s="20">
        <v>1.7</v>
      </c>
      <c r="AP27" s="20">
        <v>2.2000000000000002</v>
      </c>
      <c r="AQ27" s="20">
        <v>3.2</v>
      </c>
      <c r="AR27" s="20">
        <v>4.0999999999999996</v>
      </c>
      <c r="AS27" s="20">
        <v>5.0999999999999996</v>
      </c>
      <c r="AT27" s="20">
        <v>8</v>
      </c>
      <c r="AU27" s="20">
        <v>7.7</v>
      </c>
      <c r="AV27" s="20">
        <v>5.8</v>
      </c>
      <c r="AW27" s="20">
        <v>3.9</v>
      </c>
      <c r="AX27" s="20">
        <v>3.2</v>
      </c>
      <c r="AY27" s="20">
        <v>2.5</v>
      </c>
      <c r="AZ27" s="20"/>
      <c r="BA27" s="38"/>
    </row>
    <row r="28" spans="1:53" ht="12" x14ac:dyDescent="0.15">
      <c r="A28" s="44" t="s">
        <v>218</v>
      </c>
      <c r="B28" s="44" t="s">
        <v>312</v>
      </c>
      <c r="C28" s="20" t="s">
        <v>290</v>
      </c>
      <c r="D28" s="20">
        <v>13.2</v>
      </c>
      <c r="E28" s="20">
        <v>13.8</v>
      </c>
      <c r="F28" s="20">
        <v>16.2</v>
      </c>
      <c r="G28" s="20">
        <v>20.399999999999999</v>
      </c>
      <c r="H28" s="20">
        <v>24.2</v>
      </c>
      <c r="I28" s="20">
        <v>26.5</v>
      </c>
      <c r="J28" s="20">
        <v>28.2</v>
      </c>
      <c r="K28" s="20">
        <v>28</v>
      </c>
      <c r="L28" s="20">
        <v>26.5</v>
      </c>
      <c r="M28" s="20">
        <v>23.3</v>
      </c>
      <c r="N28" s="20">
        <v>19.3</v>
      </c>
      <c r="O28" s="20">
        <v>15.1</v>
      </c>
      <c r="P28" s="20">
        <v>30</v>
      </c>
      <c r="Q28" s="20">
        <v>56.1</v>
      </c>
      <c r="R28" s="20">
        <v>82.3</v>
      </c>
      <c r="S28" s="20">
        <v>155</v>
      </c>
      <c r="T28" s="20">
        <v>209.8</v>
      </c>
      <c r="U28" s="20">
        <v>302.60000000000002</v>
      </c>
      <c r="V28" s="20">
        <v>206.4</v>
      </c>
      <c r="W28" s="20">
        <v>214.8</v>
      </c>
      <c r="X28" s="20">
        <v>144.69999999999999</v>
      </c>
      <c r="Y28" s="20">
        <v>61.8</v>
      </c>
      <c r="Z28" s="20">
        <v>39.1</v>
      </c>
      <c r="AA28" s="20">
        <v>28.5</v>
      </c>
      <c r="AB28" s="20">
        <v>4</v>
      </c>
      <c r="AC28" s="20">
        <v>6.2</v>
      </c>
      <c r="AD28" s="20">
        <v>7.4</v>
      </c>
      <c r="AE28" s="20">
        <v>8.5</v>
      </c>
      <c r="AF28" s="20">
        <v>11.4</v>
      </c>
      <c r="AG28" s="20">
        <v>14</v>
      </c>
      <c r="AH28" s="20">
        <v>9.5</v>
      </c>
      <c r="AI28" s="20">
        <v>10.1</v>
      </c>
      <c r="AJ28" s="20">
        <v>8</v>
      </c>
      <c r="AK28" s="20">
        <v>3.5</v>
      </c>
      <c r="AL28" s="20">
        <v>3.5</v>
      </c>
      <c r="AM28" s="20">
        <v>2.7</v>
      </c>
      <c r="AN28" s="20">
        <v>4.8</v>
      </c>
      <c r="AO28" s="20">
        <v>3.6</v>
      </c>
      <c r="AP28" s="20">
        <v>3.5</v>
      </c>
      <c r="AQ28" s="20">
        <v>3.8</v>
      </c>
      <c r="AR28" s="20">
        <v>4.5</v>
      </c>
      <c r="AS28" s="20">
        <v>5.5</v>
      </c>
      <c r="AT28" s="20">
        <v>8</v>
      </c>
      <c r="AU28" s="20">
        <v>7.4</v>
      </c>
      <c r="AV28" s="20">
        <v>6.7</v>
      </c>
      <c r="AW28" s="20">
        <v>6.8</v>
      </c>
      <c r="AX28" s="20">
        <v>6</v>
      </c>
      <c r="AY28" s="20">
        <v>5.7</v>
      </c>
      <c r="AZ28" s="37"/>
    </row>
    <row r="29" spans="1:53" x14ac:dyDescent="0.15">
      <c r="A29" s="20" t="s">
        <v>96</v>
      </c>
      <c r="B29" s="44" t="s">
        <v>312</v>
      </c>
      <c r="C29" s="44" t="s">
        <v>306</v>
      </c>
      <c r="D29" s="45">
        <v>3.7</v>
      </c>
      <c r="E29" s="45">
        <v>4.5999999999999996</v>
      </c>
      <c r="F29" s="45">
        <v>8.5</v>
      </c>
      <c r="G29" s="45">
        <v>14.2</v>
      </c>
      <c r="H29" s="45">
        <v>19.2</v>
      </c>
      <c r="I29" s="45">
        <v>23.4</v>
      </c>
      <c r="J29" s="45">
        <v>27.8</v>
      </c>
      <c r="K29" s="45">
        <v>27.7</v>
      </c>
      <c r="L29" s="45">
        <v>23.6</v>
      </c>
      <c r="M29" s="45">
        <v>18.3</v>
      </c>
      <c r="N29" s="45">
        <v>12.4</v>
      </c>
      <c r="O29" s="45">
        <v>6.1</v>
      </c>
      <c r="P29" s="45">
        <v>39</v>
      </c>
      <c r="Q29" s="45">
        <v>58.8</v>
      </c>
      <c r="R29" s="45">
        <v>81.2</v>
      </c>
      <c r="S29" s="45">
        <v>102.3</v>
      </c>
      <c r="T29" s="45">
        <v>114.5</v>
      </c>
      <c r="U29" s="45">
        <v>152</v>
      </c>
      <c r="V29" s="45">
        <v>128.19999999999999</v>
      </c>
      <c r="W29" s="45">
        <v>133</v>
      </c>
      <c r="X29" s="45">
        <v>155.6</v>
      </c>
      <c r="Y29" s="45">
        <v>60.5</v>
      </c>
      <c r="Z29" s="45">
        <v>51.2</v>
      </c>
      <c r="AA29" s="45">
        <v>34.700000000000003</v>
      </c>
      <c r="AB29" s="36">
        <v>6</v>
      </c>
      <c r="AC29" s="36">
        <v>7.4</v>
      </c>
      <c r="AD29" s="36">
        <v>9.4</v>
      </c>
      <c r="AE29" s="36">
        <v>10</v>
      </c>
      <c r="AF29" s="36">
        <v>9.6</v>
      </c>
      <c r="AG29" s="36">
        <v>10.3</v>
      </c>
      <c r="AH29" s="36">
        <v>8.6999999999999993</v>
      </c>
      <c r="AI29" s="36">
        <v>7.6</v>
      </c>
      <c r="AJ29" s="36">
        <v>9</v>
      </c>
      <c r="AK29" s="36">
        <v>5.9</v>
      </c>
      <c r="AL29" s="36">
        <v>5.0999999999999996</v>
      </c>
      <c r="AM29" s="36">
        <v>4.7</v>
      </c>
      <c r="AN29" s="36">
        <v>4.4000000000000004</v>
      </c>
      <c r="AO29" s="36">
        <v>4.2</v>
      </c>
      <c r="AP29" s="36">
        <v>4.5</v>
      </c>
      <c r="AQ29" s="36">
        <v>5.0999999999999996</v>
      </c>
      <c r="AR29" s="36">
        <v>5.6</v>
      </c>
      <c r="AS29" s="36">
        <v>5.4</v>
      </c>
      <c r="AT29" s="36">
        <v>7.5</v>
      </c>
      <c r="AU29" s="36">
        <v>7.8</v>
      </c>
      <c r="AV29" s="36">
        <v>5.4</v>
      </c>
      <c r="AW29" s="36">
        <v>5.2</v>
      </c>
      <c r="AX29" s="36">
        <v>5</v>
      </c>
      <c r="AY29" s="36">
        <v>4.8</v>
      </c>
      <c r="AZ29" s="37"/>
    </row>
    <row r="30" spans="1:53" ht="12" x14ac:dyDescent="0.15">
      <c r="A30" s="44" t="s">
        <v>243</v>
      </c>
      <c r="B30" s="44" t="s">
        <v>312</v>
      </c>
      <c r="C30" s="20" t="s">
        <v>289</v>
      </c>
      <c r="D30" s="21">
        <v>-7.6</v>
      </c>
      <c r="E30" s="21">
        <v>-3.7</v>
      </c>
      <c r="F30" s="21">
        <v>4.4000000000000004</v>
      </c>
      <c r="G30" s="21">
        <v>13.5</v>
      </c>
      <c r="H30" s="21">
        <v>21.4</v>
      </c>
      <c r="I30" s="21">
        <v>26.2</v>
      </c>
      <c r="J30" s="21">
        <v>27.5</v>
      </c>
      <c r="K30" s="21">
        <v>25.9</v>
      </c>
      <c r="L30" s="21">
        <v>20.100000000000001</v>
      </c>
      <c r="M30" s="21">
        <v>12.3</v>
      </c>
      <c r="N30" s="21">
        <v>2</v>
      </c>
      <c r="O30" s="21">
        <v>-5.5</v>
      </c>
      <c r="P30" s="47">
        <v>29</v>
      </c>
      <c r="Q30" s="47">
        <v>48</v>
      </c>
      <c r="R30" s="47">
        <v>69</v>
      </c>
      <c r="S30" s="47">
        <v>87</v>
      </c>
      <c r="T30" s="47">
        <v>96</v>
      </c>
      <c r="U30" s="47">
        <v>159</v>
      </c>
      <c r="V30" s="47">
        <v>188</v>
      </c>
      <c r="W30" s="47">
        <v>124</v>
      </c>
      <c r="X30" s="47">
        <v>95</v>
      </c>
      <c r="Y30" s="47">
        <v>60</v>
      </c>
      <c r="Z30" s="47">
        <v>56</v>
      </c>
      <c r="AA30" s="47">
        <v>25</v>
      </c>
      <c r="AB30" s="47">
        <v>7</v>
      </c>
      <c r="AC30" s="47">
        <v>9</v>
      </c>
      <c r="AD30" s="47">
        <v>11</v>
      </c>
      <c r="AE30" s="47">
        <v>12</v>
      </c>
      <c r="AF30" s="47">
        <v>10</v>
      </c>
      <c r="AG30" s="47">
        <v>11</v>
      </c>
      <c r="AH30" s="47">
        <v>13</v>
      </c>
      <c r="AI30" s="47">
        <v>11</v>
      </c>
      <c r="AJ30" s="47">
        <v>10</v>
      </c>
      <c r="AK30" s="47">
        <v>8</v>
      </c>
      <c r="AL30" s="47">
        <v>8</v>
      </c>
      <c r="AM30" s="47">
        <v>0</v>
      </c>
      <c r="AN30" s="47">
        <v>0</v>
      </c>
      <c r="AO30" s="47">
        <v>0</v>
      </c>
      <c r="AP30" s="47">
        <v>0</v>
      </c>
      <c r="AQ30" s="47">
        <v>0</v>
      </c>
      <c r="AR30" s="47">
        <v>0</v>
      </c>
      <c r="AS30" s="47">
        <v>0</v>
      </c>
      <c r="AT30" s="47">
        <v>0</v>
      </c>
      <c r="AU30" s="47">
        <v>0</v>
      </c>
      <c r="AV30" s="47">
        <v>0</v>
      </c>
      <c r="AW30" s="47">
        <v>0</v>
      </c>
      <c r="AX30" s="47">
        <v>0</v>
      </c>
      <c r="AY30" s="47">
        <v>0</v>
      </c>
      <c r="AZ30" s="37"/>
    </row>
    <row r="31" spans="1:53" ht="12" x14ac:dyDescent="0.15">
      <c r="A31" s="44" t="s">
        <v>240</v>
      </c>
      <c r="B31" s="44" t="s">
        <v>312</v>
      </c>
      <c r="C31" s="20" t="s">
        <v>245</v>
      </c>
      <c r="D31" s="20">
        <v>-0.9</v>
      </c>
      <c r="E31" s="20">
        <v>0.2</v>
      </c>
      <c r="F31" s="20">
        <v>4.8</v>
      </c>
      <c r="G31" s="20">
        <v>10.4</v>
      </c>
      <c r="H31" s="20">
        <v>15.8</v>
      </c>
      <c r="I31" s="20">
        <v>19.899999999999999</v>
      </c>
      <c r="J31" s="20">
        <v>23.8</v>
      </c>
      <c r="K31" s="20">
        <v>25.3</v>
      </c>
      <c r="L31" s="20">
        <v>21.5</v>
      </c>
      <c r="M31" s="20">
        <v>16.100000000000001</v>
      </c>
      <c r="N31" s="20">
        <v>9</v>
      </c>
      <c r="O31" s="20">
        <v>2</v>
      </c>
      <c r="P31" s="20">
        <v>10.5</v>
      </c>
      <c r="Q31" s="20">
        <v>12.4</v>
      </c>
      <c r="R31" s="20">
        <v>21</v>
      </c>
      <c r="S31" s="20">
        <v>36.4</v>
      </c>
      <c r="T31" s="20">
        <v>50.9</v>
      </c>
      <c r="U31" s="20">
        <v>82.7</v>
      </c>
      <c r="V31" s="20">
        <v>177.1</v>
      </c>
      <c r="W31" s="20">
        <v>156</v>
      </c>
      <c r="X31" s="20">
        <v>90.2</v>
      </c>
      <c r="Y31" s="20">
        <v>46.5</v>
      </c>
      <c r="Z31" s="20">
        <v>26.6</v>
      </c>
      <c r="AA31" s="20">
        <v>9.6999999999999993</v>
      </c>
      <c r="AB31" s="20">
        <v>1.9</v>
      </c>
      <c r="AC31" s="20">
        <v>2.1</v>
      </c>
      <c r="AD31" s="20">
        <v>2.8</v>
      </c>
      <c r="AE31" s="20">
        <v>4.5999999999999996</v>
      </c>
      <c r="AF31" s="20">
        <v>4.9000000000000004</v>
      </c>
      <c r="AG31" s="20">
        <v>6</v>
      </c>
      <c r="AH31" s="20">
        <v>9.9</v>
      </c>
      <c r="AI31" s="20">
        <v>8</v>
      </c>
      <c r="AJ31" s="20">
        <v>5.7</v>
      </c>
      <c r="AK31" s="20">
        <v>4.2</v>
      </c>
      <c r="AL31" s="20">
        <v>3.2</v>
      </c>
      <c r="AM31" s="20">
        <v>2.2000000000000002</v>
      </c>
      <c r="AN31" s="20">
        <v>6</v>
      </c>
      <c r="AO31" s="20">
        <v>6.4</v>
      </c>
      <c r="AP31" s="20">
        <v>7.1</v>
      </c>
      <c r="AQ31" s="20">
        <v>7.4</v>
      </c>
      <c r="AR31" s="20">
        <v>7.9</v>
      </c>
      <c r="AS31" s="20">
        <v>7.3</v>
      </c>
      <c r="AT31" s="20">
        <v>5.9</v>
      </c>
      <c r="AU31" s="20">
        <v>7.2</v>
      </c>
      <c r="AV31" s="20">
        <v>7.3</v>
      </c>
      <c r="AW31" s="20">
        <v>7.1</v>
      </c>
      <c r="AX31" s="20">
        <v>6.3</v>
      </c>
      <c r="AY31" s="20">
        <v>5.9</v>
      </c>
      <c r="AZ31" s="37"/>
    </row>
    <row r="32" spans="1:53" x14ac:dyDescent="0.15">
      <c r="A32" s="44" t="s">
        <v>98</v>
      </c>
      <c r="B32" s="44" t="s">
        <v>312</v>
      </c>
      <c r="C32" s="44" t="s">
        <v>307</v>
      </c>
      <c r="D32" s="45">
        <v>-14</v>
      </c>
      <c r="E32" s="45">
        <v>-10.6</v>
      </c>
      <c r="F32" s="45">
        <v>-2</v>
      </c>
      <c r="G32" s="45">
        <v>6.9</v>
      </c>
      <c r="H32" s="45">
        <v>14</v>
      </c>
      <c r="I32" s="45">
        <v>17.7</v>
      </c>
      <c r="J32" s="45">
        <v>21.2</v>
      </c>
      <c r="K32" s="45">
        <v>21.3</v>
      </c>
      <c r="L32" s="45">
        <v>14.5</v>
      </c>
      <c r="M32" s="45">
        <v>6.6</v>
      </c>
      <c r="N32" s="45">
        <v>-3</v>
      </c>
      <c r="O32" s="45">
        <v>-11.5</v>
      </c>
      <c r="P32" s="45">
        <v>3.8</v>
      </c>
      <c r="Q32" s="45">
        <v>5.5</v>
      </c>
      <c r="R32" s="45">
        <v>7.4</v>
      </c>
      <c r="S32" s="45">
        <v>29</v>
      </c>
      <c r="T32" s="45">
        <v>49.6</v>
      </c>
      <c r="U32" s="45">
        <v>84.4</v>
      </c>
      <c r="V32" s="45">
        <v>104.3</v>
      </c>
      <c r="W32" s="45">
        <v>134.4</v>
      </c>
      <c r="X32" s="45">
        <v>56.7</v>
      </c>
      <c r="Y32" s="45">
        <v>22.7</v>
      </c>
      <c r="Z32" s="45">
        <v>13.8</v>
      </c>
      <c r="AA32" s="45">
        <v>5.7</v>
      </c>
      <c r="AB32" s="36">
        <v>1.3</v>
      </c>
      <c r="AC32" s="36">
        <v>1.3</v>
      </c>
      <c r="AD32" s="36">
        <v>2.1</v>
      </c>
      <c r="AE32" s="36">
        <v>5.0999999999999996</v>
      </c>
      <c r="AF32" s="36">
        <v>7.6</v>
      </c>
      <c r="AG32" s="36">
        <v>10.8</v>
      </c>
      <c r="AH32" s="36">
        <v>11.5</v>
      </c>
      <c r="AI32" s="36">
        <v>9.8000000000000007</v>
      </c>
      <c r="AJ32" s="36">
        <v>6.8</v>
      </c>
      <c r="AK32" s="36">
        <v>3.9</v>
      </c>
      <c r="AL32" s="36">
        <v>2.8</v>
      </c>
      <c r="AM32" s="36">
        <v>1.4</v>
      </c>
      <c r="AN32" s="36">
        <v>5.6</v>
      </c>
      <c r="AO32" s="36">
        <v>6.7</v>
      </c>
      <c r="AP32" s="36">
        <v>7.5</v>
      </c>
      <c r="AQ32" s="36">
        <v>7.3</v>
      </c>
      <c r="AR32" s="36">
        <v>7.6</v>
      </c>
      <c r="AS32" s="36">
        <v>6.6</v>
      </c>
      <c r="AT32" s="36">
        <v>5.8</v>
      </c>
      <c r="AU32" s="36">
        <v>5.9</v>
      </c>
      <c r="AV32" s="36">
        <v>6.6</v>
      </c>
      <c r="AW32" s="36">
        <v>6.6</v>
      </c>
      <c r="AX32" s="36">
        <v>5.5</v>
      </c>
      <c r="AY32" s="36">
        <v>4.7</v>
      </c>
      <c r="AZ32" s="37"/>
    </row>
    <row r="33" spans="1:52" x14ac:dyDescent="0.15">
      <c r="A33" s="44" t="s">
        <v>99</v>
      </c>
      <c r="B33" s="44" t="s">
        <v>312</v>
      </c>
      <c r="C33" s="44" t="s">
        <v>308</v>
      </c>
      <c r="D33" s="45">
        <v>-19.2</v>
      </c>
      <c r="E33" s="45">
        <v>-14.8</v>
      </c>
      <c r="F33" s="45">
        <v>-4.5</v>
      </c>
      <c r="G33" s="45">
        <v>6.1</v>
      </c>
      <c r="H33" s="45">
        <v>14.4</v>
      </c>
      <c r="I33" s="45">
        <v>20.3</v>
      </c>
      <c r="J33" s="45">
        <v>22.8</v>
      </c>
      <c r="K33" s="45">
        <v>20.9</v>
      </c>
      <c r="L33" s="45">
        <v>14</v>
      </c>
      <c r="M33" s="45">
        <v>4.8</v>
      </c>
      <c r="N33" s="45">
        <v>-7.1</v>
      </c>
      <c r="O33" s="45">
        <v>-16.2</v>
      </c>
      <c r="P33" s="45">
        <v>1.3</v>
      </c>
      <c r="Q33" s="45">
        <v>1.8</v>
      </c>
      <c r="R33" s="45">
        <v>4.7</v>
      </c>
      <c r="S33" s="45">
        <v>15.1</v>
      </c>
      <c r="T33" s="45">
        <v>30.5</v>
      </c>
      <c r="U33" s="45">
        <v>64.2</v>
      </c>
      <c r="V33" s="45">
        <v>137.5</v>
      </c>
      <c r="W33" s="45">
        <v>94</v>
      </c>
      <c r="X33" s="45">
        <v>44.8</v>
      </c>
      <c r="Y33" s="45">
        <v>19.2</v>
      </c>
      <c r="Z33" s="45">
        <v>4.2</v>
      </c>
      <c r="AA33" s="45">
        <v>2.6</v>
      </c>
      <c r="AB33" s="36">
        <v>0.2</v>
      </c>
      <c r="AC33" s="36">
        <v>0.5</v>
      </c>
      <c r="AD33" s="36">
        <v>1.2</v>
      </c>
      <c r="AE33" s="36">
        <v>2.6</v>
      </c>
      <c r="AF33" s="36">
        <v>4.3</v>
      </c>
      <c r="AG33" s="36">
        <v>7.3</v>
      </c>
      <c r="AH33" s="36">
        <v>11.2</v>
      </c>
      <c r="AI33" s="36">
        <v>8</v>
      </c>
      <c r="AJ33" s="36">
        <v>6.2</v>
      </c>
      <c r="AK33" s="36">
        <v>3</v>
      </c>
      <c r="AL33" s="36">
        <v>1.4</v>
      </c>
      <c r="AM33" s="36">
        <v>0.7</v>
      </c>
      <c r="AN33" s="36">
        <v>6.1</v>
      </c>
      <c r="AO33" s="36">
        <v>7.3</v>
      </c>
      <c r="AP33" s="36">
        <v>8.1999999999999993</v>
      </c>
      <c r="AQ33" s="36">
        <v>8.3000000000000007</v>
      </c>
      <c r="AR33" s="36">
        <v>9.1</v>
      </c>
      <c r="AS33" s="36">
        <v>9.6999999999999993</v>
      </c>
      <c r="AT33" s="36">
        <v>8.6</v>
      </c>
      <c r="AU33" s="36">
        <v>8.6999999999999993</v>
      </c>
      <c r="AV33" s="36">
        <v>8.3000000000000007</v>
      </c>
      <c r="AW33" s="36">
        <v>7.4</v>
      </c>
      <c r="AX33" s="36">
        <v>6.3</v>
      </c>
      <c r="AY33" s="36">
        <v>5.5</v>
      </c>
      <c r="AZ33" s="37"/>
    </row>
    <row r="34" spans="1:52" x14ac:dyDescent="0.15">
      <c r="A34" s="44" t="s">
        <v>100</v>
      </c>
      <c r="B34" s="44" t="s">
        <v>312</v>
      </c>
      <c r="C34" s="44" t="s">
        <v>309</v>
      </c>
      <c r="D34" s="45">
        <v>-26.2</v>
      </c>
      <c r="E34" s="45">
        <v>-23</v>
      </c>
      <c r="F34" s="45">
        <v>-11.7</v>
      </c>
      <c r="G34" s="45">
        <v>1.7</v>
      </c>
      <c r="H34" s="45">
        <v>10.6</v>
      </c>
      <c r="I34" s="45">
        <v>17.2</v>
      </c>
      <c r="J34" s="45">
        <v>19.7</v>
      </c>
      <c r="K34" s="45">
        <v>17.2</v>
      </c>
      <c r="L34" s="45">
        <v>9.9</v>
      </c>
      <c r="M34" s="45">
        <v>0.3</v>
      </c>
      <c r="N34" s="45">
        <v>-12.6</v>
      </c>
      <c r="O34" s="45">
        <v>-22.6</v>
      </c>
      <c r="P34" s="45">
        <v>2.8</v>
      </c>
      <c r="Q34" s="45">
        <v>2.6</v>
      </c>
      <c r="R34" s="45">
        <v>4.2</v>
      </c>
      <c r="S34" s="45">
        <v>11.8</v>
      </c>
      <c r="T34" s="45">
        <v>22.9</v>
      </c>
      <c r="U34" s="45">
        <v>59.8</v>
      </c>
      <c r="V34" s="45">
        <v>103.7</v>
      </c>
      <c r="W34" s="45">
        <v>89.1</v>
      </c>
      <c r="X34" s="45">
        <v>35</v>
      </c>
      <c r="Y34" s="45">
        <v>10.3</v>
      </c>
      <c r="Z34" s="45">
        <v>4.3</v>
      </c>
      <c r="AA34" s="45">
        <v>4.5</v>
      </c>
      <c r="AB34" s="36">
        <v>0.8</v>
      </c>
      <c r="AC34" s="36">
        <v>0.7</v>
      </c>
      <c r="AD34" s="36">
        <v>1.4</v>
      </c>
      <c r="AE34" s="36">
        <v>2.9</v>
      </c>
      <c r="AF34" s="36">
        <v>4.3</v>
      </c>
      <c r="AG34" s="36">
        <v>8.6999999999999993</v>
      </c>
      <c r="AH34" s="36">
        <v>10.8</v>
      </c>
      <c r="AI34" s="36">
        <v>9.6</v>
      </c>
      <c r="AJ34" s="36">
        <v>6</v>
      </c>
      <c r="AK34" s="36">
        <v>2.2999999999999998</v>
      </c>
      <c r="AL34" s="36">
        <v>1.4</v>
      </c>
      <c r="AM34" s="36">
        <v>1.1000000000000001</v>
      </c>
      <c r="AN34" s="36">
        <v>5.7</v>
      </c>
      <c r="AO34" s="36">
        <v>7.2</v>
      </c>
      <c r="AP34" s="36">
        <v>8</v>
      </c>
      <c r="AQ34" s="36">
        <v>8.4</v>
      </c>
      <c r="AR34" s="36">
        <v>9.6</v>
      </c>
      <c r="AS34" s="36">
        <v>10</v>
      </c>
      <c r="AT34" s="36">
        <v>9.3000000000000007</v>
      </c>
      <c r="AU34" s="36">
        <v>8.8000000000000007</v>
      </c>
      <c r="AV34" s="36">
        <v>7.4</v>
      </c>
      <c r="AW34" s="36">
        <v>7.1</v>
      </c>
      <c r="AX34" s="36">
        <v>5.9</v>
      </c>
      <c r="AY34" s="36">
        <v>4.8</v>
      </c>
      <c r="AZ34" s="37"/>
    </row>
    <row r="35" spans="1:52" x14ac:dyDescent="0.15">
      <c r="A35" s="44" t="s">
        <v>101</v>
      </c>
      <c r="B35" s="44" t="s">
        <v>312</v>
      </c>
      <c r="C35" s="44" t="s">
        <v>310</v>
      </c>
      <c r="D35" s="45">
        <v>-11.5</v>
      </c>
      <c r="E35" s="45">
        <v>-7.8</v>
      </c>
      <c r="F35" s="45">
        <v>0.7</v>
      </c>
      <c r="G35" s="45">
        <v>9.8000000000000007</v>
      </c>
      <c r="H35" s="45">
        <v>17.2</v>
      </c>
      <c r="I35" s="45">
        <v>21.7</v>
      </c>
      <c r="J35" s="45">
        <v>24.5</v>
      </c>
      <c r="K35" s="45">
        <v>23.6</v>
      </c>
      <c r="L35" s="45">
        <v>17.3</v>
      </c>
      <c r="M35" s="45">
        <v>9.5</v>
      </c>
      <c r="N35" s="45">
        <v>0.3</v>
      </c>
      <c r="O35" s="45">
        <v>-7.9</v>
      </c>
      <c r="P35" s="45">
        <v>6.7</v>
      </c>
      <c r="Q35" s="45">
        <v>8.1</v>
      </c>
      <c r="R35" s="45">
        <v>16.3</v>
      </c>
      <c r="S35" s="45">
        <v>42.8</v>
      </c>
      <c r="T35" s="45">
        <v>55.1</v>
      </c>
      <c r="U35" s="45">
        <v>86.8</v>
      </c>
      <c r="V35" s="45">
        <v>166.5</v>
      </c>
      <c r="W35" s="45">
        <v>157.4</v>
      </c>
      <c r="X35" s="45">
        <v>76.8</v>
      </c>
      <c r="Y35" s="45">
        <v>42.2</v>
      </c>
      <c r="Z35" s="45">
        <v>17.100000000000001</v>
      </c>
      <c r="AA35" s="45">
        <v>8.6</v>
      </c>
      <c r="AB35" s="36">
        <v>1.8</v>
      </c>
      <c r="AC35" s="36">
        <v>2</v>
      </c>
      <c r="AD35" s="36">
        <v>2.9</v>
      </c>
      <c r="AE35" s="36">
        <v>5.4</v>
      </c>
      <c r="AF35" s="36">
        <v>6.3</v>
      </c>
      <c r="AG35" s="36">
        <v>8.1999999999999993</v>
      </c>
      <c r="AH35" s="36">
        <v>11</v>
      </c>
      <c r="AI35" s="36">
        <v>9.1999999999999993</v>
      </c>
      <c r="AJ35" s="36">
        <v>6</v>
      </c>
      <c r="AK35" s="36">
        <v>4.4000000000000004</v>
      </c>
      <c r="AL35" s="36">
        <v>3</v>
      </c>
      <c r="AM35" s="36">
        <v>1.7</v>
      </c>
      <c r="AN35" s="36">
        <v>5.4</v>
      </c>
      <c r="AO35" s="36">
        <v>6.5</v>
      </c>
      <c r="AP35" s="36">
        <v>7.5</v>
      </c>
      <c r="AQ35" s="36">
        <v>8</v>
      </c>
      <c r="AR35" s="36">
        <v>8.6</v>
      </c>
      <c r="AS35" s="36">
        <v>8.1999999999999993</v>
      </c>
      <c r="AT35" s="36">
        <v>6.9</v>
      </c>
      <c r="AU35" s="36">
        <v>7.2</v>
      </c>
      <c r="AV35" s="36">
        <v>7.8</v>
      </c>
      <c r="AW35" s="36">
        <v>7</v>
      </c>
      <c r="AX35" s="36">
        <v>5.5</v>
      </c>
      <c r="AY35" s="36">
        <v>4.9000000000000004</v>
      </c>
      <c r="AZ35" s="37"/>
    </row>
    <row r="36" spans="1:52" x14ac:dyDescent="0.15">
      <c r="A36" s="44" t="s">
        <v>92</v>
      </c>
      <c r="B36" s="44" t="s">
        <v>312</v>
      </c>
      <c r="C36" s="44" t="s">
        <v>311</v>
      </c>
      <c r="D36" s="45">
        <v>-4.3</v>
      </c>
      <c r="E36" s="45">
        <v>-1.9</v>
      </c>
      <c r="F36" s="45">
        <v>5.0999999999999996</v>
      </c>
      <c r="G36" s="45">
        <v>13.6</v>
      </c>
      <c r="H36" s="45">
        <v>20</v>
      </c>
      <c r="I36" s="45">
        <v>24.2</v>
      </c>
      <c r="J36" s="45">
        <v>25.9</v>
      </c>
      <c r="K36" s="45">
        <v>24.6</v>
      </c>
      <c r="L36" s="45">
        <v>19.600000000000001</v>
      </c>
      <c r="M36" s="45">
        <v>12.7</v>
      </c>
      <c r="N36" s="45">
        <v>4.3</v>
      </c>
      <c r="O36" s="45">
        <v>-2.2000000000000002</v>
      </c>
      <c r="P36" s="45">
        <v>2.6</v>
      </c>
      <c r="Q36" s="45">
        <v>5.9</v>
      </c>
      <c r="R36" s="45">
        <v>9</v>
      </c>
      <c r="S36" s="45">
        <v>26.4</v>
      </c>
      <c r="T36" s="45">
        <v>28.7</v>
      </c>
      <c r="U36" s="45">
        <v>70.7</v>
      </c>
      <c r="V36" s="45">
        <v>175.6</v>
      </c>
      <c r="W36" s="45">
        <v>182.2</v>
      </c>
      <c r="X36" s="45">
        <v>48.7</v>
      </c>
      <c r="Y36" s="45">
        <v>18.8</v>
      </c>
      <c r="Z36" s="45">
        <v>6</v>
      </c>
      <c r="AA36" s="45">
        <v>2.2999999999999998</v>
      </c>
      <c r="AB36" s="36">
        <v>0.7</v>
      </c>
      <c r="AC36" s="36">
        <v>1.5</v>
      </c>
      <c r="AD36" s="36">
        <v>2</v>
      </c>
      <c r="AE36" s="36">
        <v>3</v>
      </c>
      <c r="AF36" s="36">
        <v>3.9</v>
      </c>
      <c r="AG36" s="36">
        <v>5.9</v>
      </c>
      <c r="AH36" s="36">
        <v>10.3</v>
      </c>
      <c r="AI36" s="36">
        <v>9.4</v>
      </c>
      <c r="AJ36" s="36">
        <v>4.4000000000000004</v>
      </c>
      <c r="AK36" s="36">
        <v>2.8</v>
      </c>
      <c r="AL36" s="36">
        <v>1.3</v>
      </c>
      <c r="AM36" s="36">
        <v>0.7</v>
      </c>
      <c r="AN36" s="36">
        <v>6.5</v>
      </c>
      <c r="AO36" s="36">
        <v>6.9</v>
      </c>
      <c r="AP36" s="36">
        <v>7.8</v>
      </c>
      <c r="AQ36" s="36">
        <v>8.1999999999999993</v>
      </c>
      <c r="AR36" s="36">
        <v>9.3000000000000007</v>
      </c>
      <c r="AS36" s="36">
        <v>9.1</v>
      </c>
      <c r="AT36" s="36">
        <v>7.2</v>
      </c>
      <c r="AU36" s="36">
        <v>7.4</v>
      </c>
      <c r="AV36" s="36">
        <v>8.1</v>
      </c>
      <c r="AW36" s="36">
        <v>7.3</v>
      </c>
      <c r="AX36" s="36">
        <v>6.4</v>
      </c>
      <c r="AY36" s="36">
        <v>6</v>
      </c>
      <c r="AZ36" s="37"/>
    </row>
    <row r="37" spans="1:52" ht="12" x14ac:dyDescent="0.15">
      <c r="A37" s="44" t="s">
        <v>202</v>
      </c>
      <c r="B37" s="44" t="s">
        <v>312</v>
      </c>
      <c r="C37" s="20" t="s">
        <v>246</v>
      </c>
      <c r="D37" s="20">
        <v>-3.05</v>
      </c>
      <c r="E37" s="20">
        <v>-0.75</v>
      </c>
      <c r="F37" s="20">
        <v>6.15</v>
      </c>
      <c r="G37" s="20">
        <v>14.15</v>
      </c>
      <c r="H37" s="20">
        <v>20.55</v>
      </c>
      <c r="I37" s="20">
        <v>24.8</v>
      </c>
      <c r="J37" s="20">
        <v>26.7</v>
      </c>
      <c r="K37" s="20">
        <v>26.05</v>
      </c>
      <c r="L37" s="20">
        <v>21.3</v>
      </c>
      <c r="M37" s="20">
        <v>14.6</v>
      </c>
      <c r="N37" s="20">
        <v>6.05</v>
      </c>
      <c r="O37" s="20">
        <v>-0.8</v>
      </c>
      <c r="P37" s="20">
        <v>3</v>
      </c>
      <c r="Q37" s="20">
        <v>6</v>
      </c>
      <c r="R37" s="20">
        <v>9</v>
      </c>
      <c r="S37" s="20">
        <v>24</v>
      </c>
      <c r="T37" s="20">
        <v>34</v>
      </c>
      <c r="U37" s="20">
        <v>68</v>
      </c>
      <c r="V37" s="20">
        <v>185</v>
      </c>
      <c r="W37" s="20">
        <v>155</v>
      </c>
      <c r="X37" s="20">
        <v>42</v>
      </c>
      <c r="Y37" s="20">
        <v>21</v>
      </c>
      <c r="Z37" s="20">
        <v>10</v>
      </c>
      <c r="AA37" s="20">
        <v>4</v>
      </c>
      <c r="AB37" s="20">
        <v>2</v>
      </c>
      <c r="AC37" s="20">
        <v>3</v>
      </c>
      <c r="AD37" s="20">
        <v>3</v>
      </c>
      <c r="AE37" s="20">
        <v>5</v>
      </c>
      <c r="AF37" s="20">
        <v>6</v>
      </c>
      <c r="AG37" s="20">
        <v>8</v>
      </c>
      <c r="AH37" s="20">
        <v>13</v>
      </c>
      <c r="AI37" s="20">
        <v>11</v>
      </c>
      <c r="AJ37" s="20">
        <v>6</v>
      </c>
      <c r="AK37" s="20">
        <v>5</v>
      </c>
      <c r="AL37" s="20">
        <v>4</v>
      </c>
      <c r="AM37" s="20">
        <v>2</v>
      </c>
      <c r="AN37" s="20">
        <v>0</v>
      </c>
      <c r="AO37" s="20">
        <v>0</v>
      </c>
      <c r="AP37" s="20">
        <v>0</v>
      </c>
      <c r="AQ37" s="20">
        <v>0</v>
      </c>
      <c r="AR37" s="20">
        <v>0</v>
      </c>
      <c r="AS37" s="20">
        <v>0</v>
      </c>
      <c r="AT37" s="20">
        <v>0</v>
      </c>
      <c r="AU37" s="20">
        <v>0</v>
      </c>
      <c r="AV37" s="20">
        <v>0</v>
      </c>
      <c r="AW37" s="20">
        <v>0</v>
      </c>
      <c r="AX37" s="20">
        <v>0</v>
      </c>
      <c r="AY37" s="36">
        <v>0</v>
      </c>
      <c r="AZ37" s="37"/>
    </row>
    <row r="38" spans="1:52" ht="12" x14ac:dyDescent="0.15">
      <c r="A38" s="44" t="s">
        <v>196</v>
      </c>
      <c r="B38" s="44" t="s">
        <v>312</v>
      </c>
      <c r="C38" s="20" t="s">
        <v>247</v>
      </c>
      <c r="D38" s="20">
        <v>-18.5</v>
      </c>
      <c r="E38" s="20">
        <v>-14.8</v>
      </c>
      <c r="F38" s="20">
        <v>-4.5999999999999996</v>
      </c>
      <c r="G38" s="20">
        <v>6.1</v>
      </c>
      <c r="H38" s="20">
        <v>14.6</v>
      </c>
      <c r="I38" s="20">
        <v>20.5</v>
      </c>
      <c r="J38" s="20">
        <v>23</v>
      </c>
      <c r="K38" s="20">
        <v>20.8</v>
      </c>
      <c r="L38" s="20">
        <v>13.5</v>
      </c>
      <c r="M38" s="20">
        <v>4.5999999999999996</v>
      </c>
      <c r="N38" s="20">
        <v>-6.6</v>
      </c>
      <c r="O38" s="20">
        <v>-15.7</v>
      </c>
      <c r="P38" s="20">
        <v>1.4</v>
      </c>
      <c r="Q38" s="20">
        <v>1.1000000000000001</v>
      </c>
      <c r="R38" s="20">
        <v>1.9</v>
      </c>
      <c r="S38" s="20">
        <v>5</v>
      </c>
      <c r="T38" s="20">
        <v>8.3000000000000007</v>
      </c>
      <c r="U38" s="20">
        <v>16.600000000000001</v>
      </c>
      <c r="V38" s="20">
        <v>36.5</v>
      </c>
      <c r="W38" s="20">
        <v>39.6</v>
      </c>
      <c r="X38" s="20">
        <v>18.399999999999999</v>
      </c>
      <c r="Y38" s="20">
        <v>7.9</v>
      </c>
      <c r="Z38" s="20">
        <v>2</v>
      </c>
      <c r="AA38" s="20">
        <v>0.8</v>
      </c>
      <c r="AB38" s="20">
        <v>0.5</v>
      </c>
      <c r="AC38" s="20">
        <v>0.4</v>
      </c>
      <c r="AD38" s="20">
        <v>0.6</v>
      </c>
      <c r="AE38" s="20">
        <v>1.3</v>
      </c>
      <c r="AF38" s="20">
        <v>1.7</v>
      </c>
      <c r="AG38" s="20">
        <v>3.3</v>
      </c>
      <c r="AH38" s="20">
        <v>5.5</v>
      </c>
      <c r="AI38" s="20">
        <v>5.8</v>
      </c>
      <c r="AJ38" s="20">
        <v>3</v>
      </c>
      <c r="AK38" s="20">
        <v>1.7</v>
      </c>
      <c r="AL38" s="20">
        <v>0.6</v>
      </c>
      <c r="AM38" s="20">
        <v>0.1</v>
      </c>
      <c r="AN38" s="20">
        <v>7</v>
      </c>
      <c r="AO38" s="20">
        <v>8.1</v>
      </c>
      <c r="AP38" s="20">
        <v>9.1999999999999993</v>
      </c>
      <c r="AQ38" s="20">
        <v>9.6999999999999993</v>
      </c>
      <c r="AR38" s="20">
        <v>10.5</v>
      </c>
      <c r="AS38" s="20">
        <v>10.8</v>
      </c>
      <c r="AT38" s="20">
        <v>10.3</v>
      </c>
      <c r="AU38" s="20">
        <v>9.6</v>
      </c>
      <c r="AV38" s="20">
        <v>9.4</v>
      </c>
      <c r="AW38" s="20">
        <v>8.4</v>
      </c>
      <c r="AX38" s="20">
        <v>7.2</v>
      </c>
      <c r="AY38" s="20">
        <v>6.6</v>
      </c>
      <c r="AZ38" s="37"/>
    </row>
    <row r="39" spans="1:52" s="46" customFormat="1" ht="12" x14ac:dyDescent="0.15">
      <c r="A39" s="20" t="s">
        <v>129</v>
      </c>
      <c r="B39" s="44" t="s">
        <v>312</v>
      </c>
      <c r="C39" s="20" t="s">
        <v>248</v>
      </c>
      <c r="D39" s="20">
        <v>7.8</v>
      </c>
      <c r="E39" s="20">
        <v>9.5</v>
      </c>
      <c r="F39" s="20">
        <v>12.7</v>
      </c>
      <c r="G39" s="20">
        <v>15.6</v>
      </c>
      <c r="H39" s="20">
        <v>18.100000000000001</v>
      </c>
      <c r="I39" s="20">
        <v>19.5</v>
      </c>
      <c r="J39" s="20">
        <v>19.5</v>
      </c>
      <c r="K39" s="20">
        <v>19.8</v>
      </c>
      <c r="L39" s="20">
        <v>19</v>
      </c>
      <c r="M39" s="20">
        <v>16.399999999999999</v>
      </c>
      <c r="N39" s="20">
        <v>12.1</v>
      </c>
      <c r="O39" s="20">
        <v>8.6999999999999993</v>
      </c>
      <c r="P39" s="20">
        <v>15.7</v>
      </c>
      <c r="Q39" s="20">
        <v>30.3</v>
      </c>
      <c r="R39" s="20">
        <v>39.799999999999997</v>
      </c>
      <c r="S39" s="20">
        <v>75.5</v>
      </c>
      <c r="T39" s="20">
        <v>128.5</v>
      </c>
      <c r="U39" s="20">
        <v>285.89999999999998</v>
      </c>
      <c r="V39" s="20">
        <v>278.7</v>
      </c>
      <c r="W39" s="20">
        <v>249.1</v>
      </c>
      <c r="X39" s="20">
        <v>159.9</v>
      </c>
      <c r="Y39" s="20">
        <v>144.19999999999999</v>
      </c>
      <c r="Z39" s="20">
        <v>48.6</v>
      </c>
      <c r="AA39" s="20">
        <v>21.8</v>
      </c>
      <c r="AB39" s="20">
        <v>2.8</v>
      </c>
      <c r="AC39" s="20">
        <v>4.4000000000000004</v>
      </c>
      <c r="AD39" s="20">
        <v>6.8</v>
      </c>
      <c r="AE39" s="20">
        <v>11.1</v>
      </c>
      <c r="AF39" s="20">
        <v>13</v>
      </c>
      <c r="AG39" s="20">
        <v>22</v>
      </c>
      <c r="AH39" s="20">
        <v>24.4</v>
      </c>
      <c r="AI39" s="20">
        <v>21.7</v>
      </c>
      <c r="AJ39" s="20">
        <v>15.9</v>
      </c>
      <c r="AK39" s="20">
        <v>11.4</v>
      </c>
      <c r="AL39" s="20">
        <v>4.7</v>
      </c>
      <c r="AM39" s="20">
        <v>2.4</v>
      </c>
      <c r="AN39" s="20">
        <v>7.9</v>
      </c>
      <c r="AO39" s="20">
        <v>7.5</v>
      </c>
      <c r="AP39" s="20">
        <v>7.1</v>
      </c>
      <c r="AQ39" s="20">
        <v>6.4</v>
      </c>
      <c r="AR39" s="20">
        <v>5.6</v>
      </c>
      <c r="AS39" s="20">
        <v>3.1</v>
      </c>
      <c r="AT39" s="20">
        <v>2.4</v>
      </c>
      <c r="AU39" s="20">
        <v>3.6</v>
      </c>
      <c r="AV39" s="20">
        <v>4.3</v>
      </c>
      <c r="AW39" s="20">
        <v>5.7</v>
      </c>
      <c r="AX39" s="20">
        <v>7.1</v>
      </c>
      <c r="AY39" s="20">
        <v>7.9</v>
      </c>
      <c r="AZ39" s="20"/>
    </row>
    <row r="40" spans="1:52" s="46" customFormat="1" ht="12" x14ac:dyDescent="0.15">
      <c r="A40" s="20" t="s">
        <v>303</v>
      </c>
      <c r="B40" s="44" t="s">
        <v>312</v>
      </c>
      <c r="C40" s="20" t="s">
        <v>249</v>
      </c>
      <c r="D40" s="20">
        <v>9.1</v>
      </c>
      <c r="E40" s="20">
        <v>10.7</v>
      </c>
      <c r="F40" s="20">
        <v>14.4</v>
      </c>
      <c r="G40" s="20">
        <v>17.8</v>
      </c>
      <c r="H40" s="20">
        <v>20.399999999999999</v>
      </c>
      <c r="I40" s="20">
        <v>21.3</v>
      </c>
      <c r="J40" s="20">
        <v>21.4</v>
      </c>
      <c r="K40" s="20">
        <v>21</v>
      </c>
      <c r="L40" s="20">
        <v>19.5</v>
      </c>
      <c r="M40" s="20">
        <v>17</v>
      </c>
      <c r="N40" s="20">
        <v>13.5</v>
      </c>
      <c r="O40" s="20">
        <v>10.199999999999999</v>
      </c>
      <c r="P40" s="20">
        <v>22.8</v>
      </c>
      <c r="Q40" s="20">
        <v>36.200000000000003</v>
      </c>
      <c r="R40" s="20">
        <v>46.2</v>
      </c>
      <c r="S40" s="20">
        <v>109.6</v>
      </c>
      <c r="T40" s="20">
        <v>165.1</v>
      </c>
      <c r="U40" s="20">
        <v>239.9</v>
      </c>
      <c r="V40" s="20">
        <v>321.39999999999998</v>
      </c>
      <c r="W40" s="20">
        <v>305.2</v>
      </c>
      <c r="X40" s="20">
        <v>193.3</v>
      </c>
      <c r="Y40" s="20">
        <v>117.9</v>
      </c>
      <c r="Z40" s="20">
        <v>68.5</v>
      </c>
      <c r="AA40" s="20">
        <v>26.6</v>
      </c>
      <c r="AB40" s="20">
        <v>4.8</v>
      </c>
      <c r="AC40" s="20">
        <v>5.4</v>
      </c>
      <c r="AD40" s="20">
        <v>5.7</v>
      </c>
      <c r="AE40" s="20">
        <v>9.6</v>
      </c>
      <c r="AF40" s="20">
        <v>13.2</v>
      </c>
      <c r="AG40" s="20">
        <v>16.399999999999999</v>
      </c>
      <c r="AH40" s="20">
        <v>19.899999999999999</v>
      </c>
      <c r="AI40" s="20">
        <v>19.399999999999999</v>
      </c>
      <c r="AJ40" s="20">
        <v>14.4</v>
      </c>
      <c r="AK40" s="20">
        <v>11.7</v>
      </c>
      <c r="AL40" s="20">
        <v>7</v>
      </c>
      <c r="AM40" s="20">
        <v>4</v>
      </c>
      <c r="AN40" s="20">
        <v>3.1</v>
      </c>
      <c r="AO40" s="20">
        <v>3.7</v>
      </c>
      <c r="AP40" s="20">
        <v>4.9000000000000004</v>
      </c>
      <c r="AQ40" s="20">
        <v>6</v>
      </c>
      <c r="AR40" s="20">
        <v>5.9</v>
      </c>
      <c r="AS40" s="20">
        <v>4.4000000000000004</v>
      </c>
      <c r="AT40" s="20">
        <v>4.3</v>
      </c>
      <c r="AU40" s="20">
        <v>4.7</v>
      </c>
      <c r="AV40" s="20">
        <v>4.0999999999999996</v>
      </c>
      <c r="AW40" s="20">
        <v>3.3</v>
      </c>
      <c r="AX40" s="20">
        <v>3.2</v>
      </c>
      <c r="AY40" s="20">
        <v>3.6</v>
      </c>
      <c r="AZ40" s="20"/>
    </row>
    <row r="41" spans="1:52" s="46" customFormat="1" ht="12" x14ac:dyDescent="0.15">
      <c r="A41" s="20" t="s">
        <v>127</v>
      </c>
      <c r="B41" s="44" t="s">
        <v>312</v>
      </c>
      <c r="C41" s="20" t="s">
        <v>250</v>
      </c>
      <c r="D41" s="20">
        <v>7.6</v>
      </c>
      <c r="E41" s="20">
        <v>9.5</v>
      </c>
      <c r="F41" s="20">
        <v>12.6</v>
      </c>
      <c r="G41" s="20">
        <v>16.100000000000001</v>
      </c>
      <c r="H41" s="20">
        <v>18.899999999999999</v>
      </c>
      <c r="I41" s="20">
        <v>19.600000000000001</v>
      </c>
      <c r="J41" s="20">
        <v>19.7</v>
      </c>
      <c r="K41" s="20">
        <v>19.100000000000001</v>
      </c>
      <c r="L41" s="20">
        <v>17.5</v>
      </c>
      <c r="M41" s="20">
        <v>15</v>
      </c>
      <c r="N41" s="20">
        <v>11.3</v>
      </c>
      <c r="O41" s="20">
        <v>7.9</v>
      </c>
      <c r="P41" s="20">
        <v>11.7</v>
      </c>
      <c r="Q41" s="20">
        <v>12.4</v>
      </c>
      <c r="R41" s="20">
        <v>16.2</v>
      </c>
      <c r="S41" s="20">
        <v>26.8</v>
      </c>
      <c r="T41" s="20">
        <v>91.9</v>
      </c>
      <c r="U41" s="20">
        <v>173.2</v>
      </c>
      <c r="V41" s="20">
        <v>204.8</v>
      </c>
      <c r="W41" s="20">
        <v>205.9</v>
      </c>
      <c r="X41" s="20">
        <v>121.6</v>
      </c>
      <c r="Y41" s="20">
        <v>88.6</v>
      </c>
      <c r="Z41" s="20">
        <v>40.1</v>
      </c>
      <c r="AA41" s="20">
        <v>13.5</v>
      </c>
      <c r="AB41" s="20">
        <v>2.2000000000000002</v>
      </c>
      <c r="AC41" s="20">
        <v>2.5</v>
      </c>
      <c r="AD41" s="20">
        <v>3</v>
      </c>
      <c r="AE41" s="20">
        <v>4.4000000000000004</v>
      </c>
      <c r="AF41" s="20">
        <v>8.9</v>
      </c>
      <c r="AG41" s="20">
        <v>13.8</v>
      </c>
      <c r="AH41" s="20">
        <v>15.8</v>
      </c>
      <c r="AI41" s="20">
        <v>15.7</v>
      </c>
      <c r="AJ41" s="20">
        <v>11.7</v>
      </c>
      <c r="AK41" s="20">
        <v>10.7</v>
      </c>
      <c r="AL41" s="20">
        <v>5.2</v>
      </c>
      <c r="AM41" s="20">
        <v>2.4</v>
      </c>
      <c r="AN41" s="20">
        <v>7.5</v>
      </c>
      <c r="AO41" s="20">
        <v>8.3000000000000007</v>
      </c>
      <c r="AP41" s="20">
        <v>8.6</v>
      </c>
      <c r="AQ41" s="20">
        <v>8.5</v>
      </c>
      <c r="AR41" s="20">
        <v>7.3</v>
      </c>
      <c r="AS41" s="20">
        <v>4.7</v>
      </c>
      <c r="AT41" s="20">
        <v>4.5999999999999996</v>
      </c>
      <c r="AU41" s="20">
        <v>5.2</v>
      </c>
      <c r="AV41" s="20">
        <v>4.5999999999999996</v>
      </c>
      <c r="AW41" s="20">
        <v>4.9000000000000004</v>
      </c>
      <c r="AX41" s="20">
        <v>6</v>
      </c>
      <c r="AY41" s="20">
        <v>6.6</v>
      </c>
      <c r="AZ41" s="20"/>
    </row>
    <row r="42" spans="1:52" s="46" customFormat="1" ht="12" x14ac:dyDescent="0.15">
      <c r="A42" s="20" t="s">
        <v>126</v>
      </c>
      <c r="B42" s="44" t="s">
        <v>312</v>
      </c>
      <c r="C42" s="20" t="s">
        <v>251</v>
      </c>
      <c r="D42" s="20">
        <v>9.4</v>
      </c>
      <c r="E42" s="20">
        <v>12</v>
      </c>
      <c r="F42" s="20">
        <v>15.9</v>
      </c>
      <c r="G42" s="20">
        <v>19</v>
      </c>
      <c r="H42" s="20">
        <v>21.1</v>
      </c>
      <c r="I42" s="20">
        <v>21.2</v>
      </c>
      <c r="J42" s="20">
        <v>22.6</v>
      </c>
      <c r="K42" s="20">
        <v>22.1</v>
      </c>
      <c r="L42" s="20">
        <v>19.7</v>
      </c>
      <c r="M42" s="20">
        <v>16.8</v>
      </c>
      <c r="N42" s="20">
        <v>12.8</v>
      </c>
      <c r="O42" s="20">
        <v>9.6999999999999993</v>
      </c>
      <c r="P42" s="20">
        <v>6.3</v>
      </c>
      <c r="Q42" s="20">
        <v>4.5</v>
      </c>
      <c r="R42" s="20">
        <v>12.3</v>
      </c>
      <c r="S42" s="20">
        <v>27.8</v>
      </c>
      <c r="T42" s="20">
        <v>95.6</v>
      </c>
      <c r="U42" s="20">
        <v>182.5</v>
      </c>
      <c r="V42" s="20">
        <v>210.2</v>
      </c>
      <c r="W42" s="20">
        <v>177</v>
      </c>
      <c r="X42" s="20">
        <v>153.5</v>
      </c>
      <c r="Y42" s="20">
        <v>78.2</v>
      </c>
      <c r="Z42" s="20">
        <v>19.600000000000001</v>
      </c>
      <c r="AA42" s="20">
        <v>6.3</v>
      </c>
      <c r="AB42" s="20">
        <v>1.2</v>
      </c>
      <c r="AC42" s="20">
        <v>1.2</v>
      </c>
      <c r="AD42" s="20">
        <v>2.2999999999999998</v>
      </c>
      <c r="AE42" s="20">
        <v>5</v>
      </c>
      <c r="AF42" s="20">
        <v>10.5</v>
      </c>
      <c r="AG42" s="20">
        <v>16.100000000000001</v>
      </c>
      <c r="AH42" s="20">
        <v>14.2</v>
      </c>
      <c r="AI42" s="20">
        <v>12.8</v>
      </c>
      <c r="AJ42" s="20">
        <v>13</v>
      </c>
      <c r="AK42" s="20">
        <v>9.5</v>
      </c>
      <c r="AL42" s="20">
        <v>3.6</v>
      </c>
      <c r="AM42" s="20">
        <v>1.2</v>
      </c>
      <c r="AN42" s="20">
        <v>7.6</v>
      </c>
      <c r="AO42" s="20">
        <v>8.1</v>
      </c>
      <c r="AP42" s="20">
        <v>8.5</v>
      </c>
      <c r="AQ42" s="20">
        <v>8.4</v>
      </c>
      <c r="AR42" s="20">
        <v>7.3</v>
      </c>
      <c r="AS42" s="20">
        <v>5</v>
      </c>
      <c r="AT42" s="20">
        <v>5.9</v>
      </c>
      <c r="AU42" s="20">
        <v>6.5</v>
      </c>
      <c r="AV42" s="20">
        <v>4.7</v>
      </c>
      <c r="AW42" s="20">
        <v>5.4</v>
      </c>
      <c r="AX42" s="20">
        <v>6.4</v>
      </c>
      <c r="AY42" s="20">
        <v>6.8</v>
      </c>
      <c r="AZ42" s="20"/>
    </row>
    <row r="43" spans="1:52" s="46" customFormat="1" ht="12" x14ac:dyDescent="0.15">
      <c r="A43" s="20" t="s">
        <v>205</v>
      </c>
      <c r="B43" s="44" t="s">
        <v>312</v>
      </c>
      <c r="C43" s="20" t="s">
        <v>252</v>
      </c>
      <c r="D43" s="20">
        <v>5.5</v>
      </c>
      <c r="E43" s="20">
        <v>7.2</v>
      </c>
      <c r="F43" s="20">
        <v>11.6</v>
      </c>
      <c r="G43" s="20">
        <v>16.5</v>
      </c>
      <c r="H43" s="20">
        <v>21</v>
      </c>
      <c r="I43" s="20">
        <v>23.5</v>
      </c>
      <c r="J43" s="20">
        <v>25.2</v>
      </c>
      <c r="K43" s="20">
        <v>24.9</v>
      </c>
      <c r="L43" s="20">
        <v>21</v>
      </c>
      <c r="M43" s="20">
        <v>16.899999999999999</v>
      </c>
      <c r="N43" s="20">
        <v>11.8</v>
      </c>
      <c r="O43" s="20">
        <v>7.1</v>
      </c>
      <c r="P43" s="20">
        <v>7.3</v>
      </c>
      <c r="Q43" s="20">
        <v>10.3</v>
      </c>
      <c r="R43" s="20">
        <v>20.5</v>
      </c>
      <c r="S43" s="20">
        <v>46.6</v>
      </c>
      <c r="T43" s="20">
        <v>87.1</v>
      </c>
      <c r="U43" s="20">
        <v>102.8</v>
      </c>
      <c r="V43" s="20">
        <v>230.5</v>
      </c>
      <c r="W43" s="20">
        <v>223.7</v>
      </c>
      <c r="X43" s="20">
        <v>131.5</v>
      </c>
      <c r="Y43" s="20">
        <v>39.4</v>
      </c>
      <c r="Z43" s="20">
        <v>16.5</v>
      </c>
      <c r="AA43" s="20">
        <v>5</v>
      </c>
      <c r="AB43" s="20">
        <v>2.5</v>
      </c>
      <c r="AC43" s="20">
        <v>3.5</v>
      </c>
      <c r="AD43" s="20">
        <v>5.8</v>
      </c>
      <c r="AE43" s="20">
        <v>7.8</v>
      </c>
      <c r="AF43" s="20">
        <v>9.6999999999999993</v>
      </c>
      <c r="AG43" s="20">
        <v>10.4</v>
      </c>
      <c r="AH43" s="20">
        <v>13.1</v>
      </c>
      <c r="AI43" s="20">
        <v>12</v>
      </c>
      <c r="AJ43" s="20">
        <v>11.7</v>
      </c>
      <c r="AK43" s="20">
        <v>7.8</v>
      </c>
      <c r="AL43" s="20">
        <v>3.9</v>
      </c>
      <c r="AM43" s="20">
        <v>1.4</v>
      </c>
      <c r="AN43" s="20">
        <v>2.2000000000000002</v>
      </c>
      <c r="AO43" s="20">
        <v>2.1</v>
      </c>
      <c r="AP43" s="20">
        <v>3.1</v>
      </c>
      <c r="AQ43" s="20">
        <v>3.8</v>
      </c>
      <c r="AR43" s="20">
        <v>4.2</v>
      </c>
      <c r="AS43" s="20">
        <v>4.3</v>
      </c>
      <c r="AT43" s="20">
        <v>4.8</v>
      </c>
      <c r="AU43" s="20">
        <v>5.3</v>
      </c>
      <c r="AV43" s="20">
        <v>2.7</v>
      </c>
      <c r="AW43" s="20">
        <v>2.1</v>
      </c>
      <c r="AX43" s="20">
        <v>2</v>
      </c>
      <c r="AY43" s="20">
        <v>1.9</v>
      </c>
      <c r="AZ43" s="20"/>
    </row>
    <row r="44" spans="1:52" s="46" customFormat="1" ht="12" x14ac:dyDescent="0.15">
      <c r="A44" s="20" t="s">
        <v>125</v>
      </c>
      <c r="B44" s="44" t="s">
        <v>312</v>
      </c>
      <c r="C44" s="20" t="s">
        <v>253</v>
      </c>
      <c r="D44" s="20">
        <v>7.55</v>
      </c>
      <c r="E44" s="20">
        <v>9.25</v>
      </c>
      <c r="F44" s="20">
        <v>13.85</v>
      </c>
      <c r="G44" s="20">
        <v>18.649999999999999</v>
      </c>
      <c r="H44" s="20">
        <v>22.45</v>
      </c>
      <c r="I44" s="20">
        <v>24.8</v>
      </c>
      <c r="J44" s="20">
        <v>28.35</v>
      </c>
      <c r="K44" s="20">
        <v>28.65</v>
      </c>
      <c r="L44" s="20">
        <v>23.45</v>
      </c>
      <c r="M44" s="20">
        <v>18.75</v>
      </c>
      <c r="N44" s="20">
        <v>13.6</v>
      </c>
      <c r="O44" s="20">
        <v>9.0500000000000007</v>
      </c>
      <c r="P44" s="20">
        <v>20</v>
      </c>
      <c r="Q44" s="20">
        <v>21</v>
      </c>
      <c r="R44" s="20">
        <v>37</v>
      </c>
      <c r="S44" s="20">
        <v>102</v>
      </c>
      <c r="T44" s="20">
        <v>159</v>
      </c>
      <c r="U44" s="20">
        <v>166</v>
      </c>
      <c r="V44" s="20">
        <v>171</v>
      </c>
      <c r="W44" s="20">
        <v>138</v>
      </c>
      <c r="X44" s="20">
        <v>149</v>
      </c>
      <c r="Y44" s="20">
        <v>96</v>
      </c>
      <c r="Z44" s="20">
        <v>53</v>
      </c>
      <c r="AA44" s="20">
        <v>26</v>
      </c>
      <c r="AB44" s="20">
        <v>10</v>
      </c>
      <c r="AC44" s="20">
        <v>10</v>
      </c>
      <c r="AD44" s="20">
        <v>11</v>
      </c>
      <c r="AE44" s="20">
        <v>14</v>
      </c>
      <c r="AF44" s="20">
        <v>17</v>
      </c>
      <c r="AG44" s="20">
        <v>16</v>
      </c>
      <c r="AH44" s="20">
        <v>13</v>
      </c>
      <c r="AI44" s="20">
        <v>11</v>
      </c>
      <c r="AJ44" s="20">
        <v>16</v>
      </c>
      <c r="AK44" s="20">
        <v>15</v>
      </c>
      <c r="AL44" s="20">
        <v>14</v>
      </c>
      <c r="AM44" s="20">
        <v>11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/>
    </row>
    <row r="45" spans="1:52" s="46" customFormat="1" ht="12" x14ac:dyDescent="0.15">
      <c r="A45" s="20" t="s">
        <v>124</v>
      </c>
      <c r="B45" s="44" t="s">
        <v>312</v>
      </c>
      <c r="C45" s="20" t="s">
        <v>254</v>
      </c>
      <c r="D45" s="20">
        <v>4.8</v>
      </c>
      <c r="E45" s="20">
        <v>6.2</v>
      </c>
      <c r="F45" s="20">
        <v>10.9</v>
      </c>
      <c r="G45" s="20">
        <v>16.8</v>
      </c>
      <c r="H45" s="20">
        <v>21.7</v>
      </c>
      <c r="I45" s="20">
        <v>25.3</v>
      </c>
      <c r="J45" s="20">
        <v>27.9</v>
      </c>
      <c r="K45" s="20">
        <v>27.6</v>
      </c>
      <c r="L45" s="20">
        <v>23.1</v>
      </c>
      <c r="M45" s="20">
        <v>18</v>
      </c>
      <c r="N45" s="20">
        <v>12.4</v>
      </c>
      <c r="O45" s="20">
        <v>6.9</v>
      </c>
      <c r="P45" s="20">
        <v>18.8</v>
      </c>
      <c r="Q45" s="20">
        <v>28.8</v>
      </c>
      <c r="R45" s="20">
        <v>56.9</v>
      </c>
      <c r="S45" s="20">
        <v>96</v>
      </c>
      <c r="T45" s="20">
        <v>123.7</v>
      </c>
      <c r="U45" s="20">
        <v>151.6</v>
      </c>
      <c r="V45" s="20">
        <v>210.2</v>
      </c>
      <c r="W45" s="20">
        <v>185.8</v>
      </c>
      <c r="X45" s="20">
        <v>126.9</v>
      </c>
      <c r="Y45" s="20">
        <v>87</v>
      </c>
      <c r="Z45" s="20">
        <v>48</v>
      </c>
      <c r="AA45" s="20">
        <v>21.4</v>
      </c>
      <c r="AB45" s="20">
        <v>3.8</v>
      </c>
      <c r="AC45" s="20">
        <v>5.0999999999999996</v>
      </c>
      <c r="AD45" s="20">
        <v>7.7</v>
      </c>
      <c r="AE45" s="20">
        <v>9.5</v>
      </c>
      <c r="AF45" s="20">
        <v>10.5</v>
      </c>
      <c r="AG45" s="20">
        <v>9.8000000000000007</v>
      </c>
      <c r="AH45" s="20">
        <v>11</v>
      </c>
      <c r="AI45" s="20">
        <v>10</v>
      </c>
      <c r="AJ45" s="20">
        <v>8.4</v>
      </c>
      <c r="AK45" s="20">
        <v>8.4</v>
      </c>
      <c r="AL45" s="20">
        <v>6.1</v>
      </c>
      <c r="AM45" s="20">
        <v>4.2</v>
      </c>
      <c r="AN45" s="20">
        <v>3</v>
      </c>
      <c r="AO45" s="20">
        <v>3</v>
      </c>
      <c r="AP45" s="20">
        <v>3.4</v>
      </c>
      <c r="AQ45" s="20">
        <v>4.3</v>
      </c>
      <c r="AR45" s="20">
        <v>4.9000000000000004</v>
      </c>
      <c r="AS45" s="20">
        <v>5.6</v>
      </c>
      <c r="AT45" s="20">
        <v>6.7</v>
      </c>
      <c r="AU45" s="20">
        <v>6.9</v>
      </c>
      <c r="AV45" s="20">
        <v>4.7</v>
      </c>
      <c r="AW45" s="20">
        <v>4.3</v>
      </c>
      <c r="AX45" s="20">
        <v>3.6</v>
      </c>
      <c r="AY45" s="20">
        <v>3.1</v>
      </c>
      <c r="AZ45" s="20"/>
    </row>
    <row r="46" spans="1:52" s="46" customFormat="1" ht="12" x14ac:dyDescent="0.15">
      <c r="A46" s="20" t="s">
        <v>123</v>
      </c>
      <c r="B46" s="44" t="s">
        <v>312</v>
      </c>
      <c r="C46" s="20" t="s">
        <v>255</v>
      </c>
      <c r="D46" s="20">
        <v>4.8</v>
      </c>
      <c r="E46" s="20">
        <v>6.1</v>
      </c>
      <c r="F46" s="20">
        <v>10.6</v>
      </c>
      <c r="G46" s="20">
        <v>16.399999999999999</v>
      </c>
      <c r="H46" s="20">
        <v>21.1</v>
      </c>
      <c r="I46" s="20">
        <v>24.5</v>
      </c>
      <c r="J46" s="20">
        <v>27.4</v>
      </c>
      <c r="K46" s="20">
        <v>27</v>
      </c>
      <c r="L46" s="20">
        <v>23.1</v>
      </c>
      <c r="M46" s="20">
        <v>17.600000000000001</v>
      </c>
      <c r="N46" s="20">
        <v>12.2</v>
      </c>
      <c r="O46" s="20">
        <v>7</v>
      </c>
      <c r="P46" s="20">
        <v>39</v>
      </c>
      <c r="Q46" s="20">
        <v>47.1</v>
      </c>
      <c r="R46" s="20">
        <v>72.2</v>
      </c>
      <c r="S46" s="20">
        <v>164.4</v>
      </c>
      <c r="T46" s="20">
        <v>207.9</v>
      </c>
      <c r="U46" s="20">
        <v>196</v>
      </c>
      <c r="V46" s="20">
        <v>118.7</v>
      </c>
      <c r="W46" s="20">
        <v>122.5</v>
      </c>
      <c r="X46" s="20">
        <v>66.3</v>
      </c>
      <c r="Y46" s="20">
        <v>104.2</v>
      </c>
      <c r="Z46" s="20">
        <v>68</v>
      </c>
      <c r="AA46" s="20">
        <v>33.799999999999997</v>
      </c>
      <c r="AB46" s="20">
        <v>7.9</v>
      </c>
      <c r="AC46" s="20">
        <v>7.9</v>
      </c>
      <c r="AD46" s="20">
        <v>10.4</v>
      </c>
      <c r="AE46" s="20">
        <v>13.4</v>
      </c>
      <c r="AF46" s="20">
        <v>13</v>
      </c>
      <c r="AG46" s="20">
        <v>11</v>
      </c>
      <c r="AH46" s="20">
        <v>8.3000000000000007</v>
      </c>
      <c r="AI46" s="20">
        <v>7.4</v>
      </c>
      <c r="AJ46" s="20">
        <v>6.3</v>
      </c>
      <c r="AK46" s="20">
        <v>9.1999999999999993</v>
      </c>
      <c r="AL46" s="20">
        <v>7.8</v>
      </c>
      <c r="AM46" s="20">
        <v>5.7</v>
      </c>
      <c r="AN46" s="20">
        <v>1.9</v>
      </c>
      <c r="AO46" s="20">
        <v>1.7</v>
      </c>
      <c r="AP46" s="20">
        <v>2.2000000000000002</v>
      </c>
      <c r="AQ46" s="20">
        <v>3.2</v>
      </c>
      <c r="AR46" s="20">
        <v>4.0999999999999996</v>
      </c>
      <c r="AS46" s="20">
        <v>5.0999999999999996</v>
      </c>
      <c r="AT46" s="20">
        <v>8</v>
      </c>
      <c r="AU46" s="20">
        <v>7.7</v>
      </c>
      <c r="AV46" s="20">
        <v>5.8</v>
      </c>
      <c r="AW46" s="20">
        <v>3.9</v>
      </c>
      <c r="AX46" s="20">
        <v>3.2</v>
      </c>
      <c r="AY46" s="20">
        <v>2.5</v>
      </c>
      <c r="AZ46" s="20"/>
    </row>
    <row r="47" spans="1:52" s="46" customFormat="1" ht="12" x14ac:dyDescent="0.15">
      <c r="A47" s="20" t="s">
        <v>122</v>
      </c>
      <c r="B47" s="44" t="s">
        <v>312</v>
      </c>
      <c r="C47" s="20" t="s">
        <v>256</v>
      </c>
      <c r="D47" s="20">
        <v>12.7</v>
      </c>
      <c r="E47" s="20">
        <v>13.8</v>
      </c>
      <c r="F47" s="20">
        <v>17.600000000000001</v>
      </c>
      <c r="G47" s="20">
        <v>22.1</v>
      </c>
      <c r="H47" s="20">
        <v>26</v>
      </c>
      <c r="I47" s="20">
        <v>27.6</v>
      </c>
      <c r="J47" s="20">
        <v>28.4</v>
      </c>
      <c r="K47" s="20">
        <v>28</v>
      </c>
      <c r="L47" s="20">
        <v>26.8</v>
      </c>
      <c r="M47" s="20">
        <v>23.4</v>
      </c>
      <c r="N47" s="20">
        <v>18.600000000000001</v>
      </c>
      <c r="O47" s="20">
        <v>14.6</v>
      </c>
      <c r="P47" s="20">
        <v>34.9</v>
      </c>
      <c r="Q47" s="20">
        <v>45.7</v>
      </c>
      <c r="R47" s="20">
        <v>49.8</v>
      </c>
      <c r="S47" s="20">
        <v>106.9</v>
      </c>
      <c r="T47" s="20">
        <v>187.9</v>
      </c>
      <c r="U47" s="20">
        <v>215.8</v>
      </c>
      <c r="V47" s="20">
        <v>201.3</v>
      </c>
      <c r="W47" s="20">
        <v>214</v>
      </c>
      <c r="X47" s="20">
        <v>124.5</v>
      </c>
      <c r="Y47" s="20">
        <v>72.3</v>
      </c>
      <c r="Z47" s="20">
        <v>44.7</v>
      </c>
      <c r="AA47" s="20">
        <v>22.9</v>
      </c>
      <c r="AB47" s="20">
        <v>6.1</v>
      </c>
      <c r="AC47" s="20">
        <v>8.3000000000000007</v>
      </c>
      <c r="AD47" s="20">
        <v>8.4</v>
      </c>
      <c r="AE47" s="20">
        <v>9.8000000000000007</v>
      </c>
      <c r="AF47" s="20">
        <v>11.7</v>
      </c>
      <c r="AG47" s="20">
        <v>11.9</v>
      </c>
      <c r="AH47" s="20">
        <v>12.3</v>
      </c>
      <c r="AI47" s="20">
        <v>13</v>
      </c>
      <c r="AJ47" s="20">
        <v>7.6</v>
      </c>
      <c r="AK47" s="20">
        <v>6.4</v>
      </c>
      <c r="AL47" s="20">
        <v>5.4</v>
      </c>
      <c r="AM47" s="20">
        <v>3.8</v>
      </c>
      <c r="AN47" s="20">
        <v>2.8</v>
      </c>
      <c r="AO47" s="20">
        <v>2.1</v>
      </c>
      <c r="AP47" s="20">
        <v>2.2999999999999998</v>
      </c>
      <c r="AQ47" s="20">
        <v>3.2</v>
      </c>
      <c r="AR47" s="20">
        <v>5.4</v>
      </c>
      <c r="AS47" s="20">
        <v>5.9</v>
      </c>
      <c r="AT47" s="20">
        <v>7.1</v>
      </c>
      <c r="AU47" s="20">
        <v>6.5</v>
      </c>
      <c r="AV47" s="20">
        <v>6.7</v>
      </c>
      <c r="AW47" s="20">
        <v>5.5</v>
      </c>
      <c r="AX47" s="20">
        <v>5</v>
      </c>
      <c r="AY47" s="20">
        <v>4.2</v>
      </c>
      <c r="AZ47" s="20"/>
    </row>
    <row r="48" spans="1:52" s="46" customFormat="1" ht="12" x14ac:dyDescent="0.15">
      <c r="A48" s="20" t="s">
        <v>121</v>
      </c>
      <c r="B48" s="44" t="s">
        <v>312</v>
      </c>
      <c r="C48" s="20" t="s">
        <v>257</v>
      </c>
      <c r="D48" s="20">
        <v>17.2</v>
      </c>
      <c r="E48" s="20">
        <v>18.2</v>
      </c>
      <c r="F48" s="20">
        <v>21.3</v>
      </c>
      <c r="G48" s="20">
        <v>24.8</v>
      </c>
      <c r="H48" s="20">
        <v>27.3</v>
      </c>
      <c r="I48" s="20">
        <v>28.1</v>
      </c>
      <c r="J48" s="20">
        <v>28.4</v>
      </c>
      <c r="K48" s="20">
        <v>27.8</v>
      </c>
      <c r="L48" s="20">
        <v>26.9</v>
      </c>
      <c r="M48" s="20">
        <v>25</v>
      </c>
      <c r="N48" s="20">
        <v>22</v>
      </c>
      <c r="O48" s="20">
        <v>18.7</v>
      </c>
      <c r="P48" s="20">
        <v>21.6</v>
      </c>
      <c r="Q48" s="20">
        <v>34.200000000000003</v>
      </c>
      <c r="R48" s="20">
        <v>51.3</v>
      </c>
      <c r="S48" s="20">
        <v>105.9</v>
      </c>
      <c r="T48" s="20">
        <v>182.8</v>
      </c>
      <c r="U48" s="20">
        <v>211.1</v>
      </c>
      <c r="V48" s="20">
        <v>210</v>
      </c>
      <c r="W48" s="20">
        <v>224.8</v>
      </c>
      <c r="X48" s="20">
        <v>250.9</v>
      </c>
      <c r="Y48" s="20">
        <v>201.1</v>
      </c>
      <c r="Z48" s="20">
        <v>97.2</v>
      </c>
      <c r="AA48" s="20">
        <v>34.1</v>
      </c>
      <c r="AB48" s="20">
        <v>4.3</v>
      </c>
      <c r="AC48" s="20">
        <v>6.2</v>
      </c>
      <c r="AD48" s="20">
        <v>5.9</v>
      </c>
      <c r="AE48" s="20">
        <v>7.8</v>
      </c>
      <c r="AF48" s="20">
        <v>12.3</v>
      </c>
      <c r="AG48" s="20">
        <v>12.3</v>
      </c>
      <c r="AH48" s="20">
        <v>10.5</v>
      </c>
      <c r="AI48" s="20">
        <v>11.6</v>
      </c>
      <c r="AJ48" s="20">
        <v>11.5</v>
      </c>
      <c r="AK48" s="20">
        <v>9.8000000000000007</v>
      </c>
      <c r="AL48" s="20">
        <v>6.1</v>
      </c>
      <c r="AM48" s="20">
        <v>4.2</v>
      </c>
      <c r="AN48" s="20">
        <v>4.0999999999999996</v>
      </c>
      <c r="AO48" s="20">
        <v>3.7</v>
      </c>
      <c r="AP48" s="20">
        <v>4.5999999999999996</v>
      </c>
      <c r="AQ48" s="20">
        <v>5.9</v>
      </c>
      <c r="AR48" s="20">
        <v>7.5</v>
      </c>
      <c r="AS48" s="20">
        <v>7.5</v>
      </c>
      <c r="AT48" s="20">
        <v>8.4</v>
      </c>
      <c r="AU48" s="20">
        <v>7.3</v>
      </c>
      <c r="AV48" s="20">
        <v>6.8</v>
      </c>
      <c r="AW48" s="20">
        <v>6.1</v>
      </c>
      <c r="AX48" s="20">
        <v>5.2</v>
      </c>
      <c r="AY48" s="20">
        <v>4.7</v>
      </c>
      <c r="AZ48" s="20"/>
    </row>
    <row r="49" spans="1:52" s="46" customFormat="1" ht="12" x14ac:dyDescent="0.15">
      <c r="A49" s="20" t="s">
        <v>120</v>
      </c>
      <c r="B49" s="44" t="s">
        <v>312</v>
      </c>
      <c r="C49" s="20" t="s">
        <v>259</v>
      </c>
      <c r="D49" s="20">
        <v>13.3</v>
      </c>
      <c r="E49" s="20">
        <v>14.3</v>
      </c>
      <c r="F49" s="20">
        <v>17.7</v>
      </c>
      <c r="G49" s="20">
        <v>21.9</v>
      </c>
      <c r="H49" s="20">
        <v>25.6</v>
      </c>
      <c r="I49" s="20">
        <v>27.3</v>
      </c>
      <c r="J49" s="20">
        <v>28.5</v>
      </c>
      <c r="K49" s="20">
        <v>28.3</v>
      </c>
      <c r="L49" s="20">
        <v>27.1</v>
      </c>
      <c r="M49" s="20">
        <v>24</v>
      </c>
      <c r="N49" s="20">
        <v>19.399999999999999</v>
      </c>
      <c r="O49" s="20">
        <v>15</v>
      </c>
      <c r="P49" s="20">
        <v>43.2</v>
      </c>
      <c r="Q49" s="20">
        <v>64.8</v>
      </c>
      <c r="R49" s="20">
        <v>85.3</v>
      </c>
      <c r="S49" s="20">
        <v>181.9</v>
      </c>
      <c r="T49" s="20">
        <v>283.60000000000002</v>
      </c>
      <c r="U49" s="20">
        <v>257.7</v>
      </c>
      <c r="V49" s="20">
        <v>227.6</v>
      </c>
      <c r="W49" s="20">
        <v>220.6</v>
      </c>
      <c r="X49" s="20">
        <v>172.4</v>
      </c>
      <c r="Y49" s="20">
        <v>79.3</v>
      </c>
      <c r="Z49" s="20">
        <v>42.1</v>
      </c>
      <c r="AA49" s="20">
        <v>23.5</v>
      </c>
      <c r="AB49" s="20">
        <v>4.7</v>
      </c>
      <c r="AC49" s="20">
        <v>7.3</v>
      </c>
      <c r="AD49" s="20">
        <v>10</v>
      </c>
      <c r="AE49" s="20">
        <v>11.6</v>
      </c>
      <c r="AF49" s="20">
        <v>14.4</v>
      </c>
      <c r="AG49" s="20">
        <v>15.4</v>
      </c>
      <c r="AH49" s="20">
        <v>12</v>
      </c>
      <c r="AI49" s="20">
        <v>12.8</v>
      </c>
      <c r="AJ49" s="20">
        <v>9.8000000000000007</v>
      </c>
      <c r="AK49" s="20">
        <v>5</v>
      </c>
      <c r="AL49" s="20">
        <v>3.6</v>
      </c>
      <c r="AM49" s="20">
        <v>2.9</v>
      </c>
      <c r="AN49" s="20">
        <v>4.3</v>
      </c>
      <c r="AO49" s="20">
        <v>2.7</v>
      </c>
      <c r="AP49" s="20">
        <v>2.4</v>
      </c>
      <c r="AQ49" s="20">
        <v>2.6</v>
      </c>
      <c r="AR49" s="20">
        <v>4.0999999999999996</v>
      </c>
      <c r="AS49" s="20">
        <v>5</v>
      </c>
      <c r="AT49" s="20">
        <v>7.1</v>
      </c>
      <c r="AU49" s="20">
        <v>6.4</v>
      </c>
      <c r="AV49" s="20">
        <v>6.2</v>
      </c>
      <c r="AW49" s="20">
        <v>6.2</v>
      </c>
      <c r="AX49" s="20">
        <v>5.9</v>
      </c>
      <c r="AY49" s="20">
        <v>5.4</v>
      </c>
      <c r="AZ49" s="20"/>
    </row>
    <row r="50" spans="1:52" s="46" customFormat="1" ht="12" x14ac:dyDescent="0.15">
      <c r="A50" s="20" t="s">
        <v>119</v>
      </c>
      <c r="B50" s="44" t="s">
        <v>312</v>
      </c>
      <c r="C50" s="20" t="s">
        <v>260</v>
      </c>
      <c r="D50" s="47">
        <f t="shared" ref="D50:O50" si="0">AVERAGE(D46:D49)</f>
        <v>12</v>
      </c>
      <c r="E50" s="47">
        <f t="shared" si="0"/>
        <v>13.099999999999998</v>
      </c>
      <c r="F50" s="47">
        <f t="shared" si="0"/>
        <v>16.8</v>
      </c>
      <c r="G50" s="47">
        <f t="shared" si="0"/>
        <v>21.299999999999997</v>
      </c>
      <c r="H50" s="47">
        <f t="shared" si="0"/>
        <v>25</v>
      </c>
      <c r="I50" s="47">
        <f t="shared" si="0"/>
        <v>26.875</v>
      </c>
      <c r="J50" s="47">
        <f t="shared" si="0"/>
        <v>28.174999999999997</v>
      </c>
      <c r="K50" s="47">
        <f t="shared" si="0"/>
        <v>27.774999999999999</v>
      </c>
      <c r="L50" s="47">
        <f t="shared" si="0"/>
        <v>25.975000000000001</v>
      </c>
      <c r="M50" s="47">
        <f t="shared" si="0"/>
        <v>22.5</v>
      </c>
      <c r="N50" s="47">
        <f t="shared" si="0"/>
        <v>18.049999999999997</v>
      </c>
      <c r="O50" s="47">
        <f t="shared" si="0"/>
        <v>13.824999999999999</v>
      </c>
      <c r="P50" s="20">
        <v>32.4</v>
      </c>
      <c r="Q50" s="20">
        <v>58.8</v>
      </c>
      <c r="R50" s="20">
        <v>82.5</v>
      </c>
      <c r="S50" s="20">
        <v>217.4</v>
      </c>
      <c r="T50" s="20">
        <v>361.9</v>
      </c>
      <c r="U50" s="20">
        <v>339.7</v>
      </c>
      <c r="V50" s="20">
        <v>289.8</v>
      </c>
      <c r="W50" s="20">
        <v>351.6</v>
      </c>
      <c r="X50" s="20">
        <v>194.1</v>
      </c>
      <c r="Y50" s="20">
        <v>116.9</v>
      </c>
      <c r="Z50" s="20">
        <v>42.6</v>
      </c>
      <c r="AA50" s="20">
        <v>35.200000000000003</v>
      </c>
      <c r="AB50" s="20">
        <v>6</v>
      </c>
      <c r="AC50" s="20">
        <v>10</v>
      </c>
      <c r="AD50" s="20">
        <v>12</v>
      </c>
      <c r="AE50" s="20">
        <v>12</v>
      </c>
      <c r="AF50" s="20">
        <v>15</v>
      </c>
      <c r="AG50" s="20">
        <v>17</v>
      </c>
      <c r="AH50" s="20">
        <v>16</v>
      </c>
      <c r="AI50" s="20">
        <v>16</v>
      </c>
      <c r="AJ50" s="20">
        <v>13</v>
      </c>
      <c r="AK50" s="20">
        <v>7</v>
      </c>
      <c r="AL50" s="20">
        <v>5</v>
      </c>
      <c r="AM50" s="20">
        <v>4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/>
    </row>
    <row r="51" spans="1:52" s="46" customFormat="1" ht="12" x14ac:dyDescent="0.15">
      <c r="A51" s="20" t="s">
        <v>118</v>
      </c>
      <c r="B51" s="44" t="s">
        <v>312</v>
      </c>
      <c r="C51" s="20" t="s">
        <v>261</v>
      </c>
      <c r="D51" s="20">
        <v>16.100000000000001</v>
      </c>
      <c r="E51" s="20">
        <v>16.3</v>
      </c>
      <c r="F51" s="20">
        <v>18.899999999999999</v>
      </c>
      <c r="G51" s="20">
        <v>22.5</v>
      </c>
      <c r="H51" s="20">
        <v>25.8</v>
      </c>
      <c r="I51" s="20">
        <v>27.9</v>
      </c>
      <c r="J51" s="20">
        <v>28.7</v>
      </c>
      <c r="K51" s="20">
        <v>28.4</v>
      </c>
      <c r="L51" s="20">
        <v>27.6</v>
      </c>
      <c r="M51" s="20">
        <v>25.3</v>
      </c>
      <c r="N51" s="20">
        <v>21.4</v>
      </c>
      <c r="O51" s="20">
        <v>17.8</v>
      </c>
      <c r="P51" s="20">
        <v>24.9</v>
      </c>
      <c r="Q51" s="20">
        <v>52.3</v>
      </c>
      <c r="R51" s="20">
        <v>71.400000000000006</v>
      </c>
      <c r="S51" s="20">
        <v>188.5</v>
      </c>
      <c r="T51" s="20">
        <v>329.5</v>
      </c>
      <c r="U51" s="20">
        <v>388.1</v>
      </c>
      <c r="V51" s="20">
        <v>374.4</v>
      </c>
      <c r="W51" s="20">
        <v>444.6</v>
      </c>
      <c r="X51" s="20">
        <v>287.5</v>
      </c>
      <c r="Y51" s="20">
        <v>151.9</v>
      </c>
      <c r="Z51" s="20">
        <v>35.1</v>
      </c>
      <c r="AA51" s="20">
        <v>34.5</v>
      </c>
      <c r="AB51" s="20">
        <v>4</v>
      </c>
      <c r="AC51" s="20">
        <v>6</v>
      </c>
      <c r="AD51" s="20">
        <v>6</v>
      </c>
      <c r="AE51" s="20">
        <v>9</v>
      </c>
      <c r="AF51" s="20">
        <v>12</v>
      </c>
      <c r="AG51" s="20">
        <v>15</v>
      </c>
      <c r="AH51" s="20">
        <v>15</v>
      </c>
      <c r="AI51" s="20">
        <v>15</v>
      </c>
      <c r="AJ51" s="20">
        <v>12</v>
      </c>
      <c r="AK51" s="20">
        <v>6</v>
      </c>
      <c r="AL51" s="20">
        <v>4</v>
      </c>
      <c r="AM51" s="20">
        <v>3</v>
      </c>
      <c r="AN51" s="20">
        <v>4.5999999999999996</v>
      </c>
      <c r="AO51" s="20">
        <v>3.4</v>
      </c>
      <c r="AP51" s="20">
        <v>2.9</v>
      </c>
      <c r="AQ51" s="20">
        <v>3.4</v>
      </c>
      <c r="AR51" s="20">
        <v>4.5</v>
      </c>
      <c r="AS51" s="20">
        <v>5.3</v>
      </c>
      <c r="AT51" s="20">
        <v>6.9</v>
      </c>
      <c r="AU51" s="20">
        <v>6.1</v>
      </c>
      <c r="AV51" s="20">
        <v>5.7</v>
      </c>
      <c r="AW51" s="20">
        <v>6.2</v>
      </c>
      <c r="AX51" s="20">
        <v>5.9</v>
      </c>
      <c r="AY51" s="20">
        <v>5.6</v>
      </c>
      <c r="AZ51" s="20"/>
    </row>
    <row r="52" spans="1:52" s="46" customFormat="1" ht="12" x14ac:dyDescent="0.15">
      <c r="A52" s="20" t="s">
        <v>117</v>
      </c>
      <c r="B52" s="44" t="s">
        <v>312</v>
      </c>
      <c r="C52" s="20" t="s">
        <v>262</v>
      </c>
      <c r="D52" s="20">
        <v>3.8</v>
      </c>
      <c r="E52" s="20">
        <v>5.5</v>
      </c>
      <c r="F52" s="20">
        <v>10.35</v>
      </c>
      <c r="G52" s="20">
        <v>16.600000000000001</v>
      </c>
      <c r="H52" s="20">
        <v>21.95</v>
      </c>
      <c r="I52" s="20">
        <v>25.8</v>
      </c>
      <c r="J52" s="20">
        <v>29.05</v>
      </c>
      <c r="K52" s="20">
        <v>28.65</v>
      </c>
      <c r="L52" s="20">
        <v>23.6</v>
      </c>
      <c r="M52" s="20">
        <v>18.05</v>
      </c>
      <c r="N52" s="20">
        <v>11.8</v>
      </c>
      <c r="O52" s="20">
        <v>6</v>
      </c>
      <c r="P52" s="20">
        <v>34</v>
      </c>
      <c r="Q52" s="20">
        <v>57</v>
      </c>
      <c r="R52" s="20">
        <v>92</v>
      </c>
      <c r="S52" s="20">
        <v>134</v>
      </c>
      <c r="T52" s="20">
        <v>151</v>
      </c>
      <c r="U52" s="20">
        <v>212</v>
      </c>
      <c r="V52" s="20">
        <v>151</v>
      </c>
      <c r="W52" s="20">
        <v>132</v>
      </c>
      <c r="X52" s="20">
        <v>84</v>
      </c>
      <c r="Y52" s="20">
        <v>89</v>
      </c>
      <c r="Z52" s="20">
        <v>58</v>
      </c>
      <c r="AA52" s="20">
        <v>28</v>
      </c>
      <c r="AB52" s="20">
        <v>8</v>
      </c>
      <c r="AC52" s="20">
        <v>10</v>
      </c>
      <c r="AD52" s="20">
        <v>13</v>
      </c>
      <c r="AE52" s="20">
        <v>14</v>
      </c>
      <c r="AF52" s="20">
        <v>13</v>
      </c>
      <c r="AG52" s="20">
        <v>12</v>
      </c>
      <c r="AH52" s="20">
        <v>11</v>
      </c>
      <c r="AI52" s="20">
        <v>9</v>
      </c>
      <c r="AJ52" s="20">
        <v>9</v>
      </c>
      <c r="AK52" s="20">
        <v>10</v>
      </c>
      <c r="AL52" s="20">
        <v>9</v>
      </c>
      <c r="AM52" s="20">
        <v>7</v>
      </c>
      <c r="AN52" s="20">
        <v>0</v>
      </c>
      <c r="AO52" s="20">
        <v>0</v>
      </c>
      <c r="AP52" s="20">
        <v>0</v>
      </c>
      <c r="AQ52" s="20">
        <v>0</v>
      </c>
      <c r="AR52" s="20">
        <v>0</v>
      </c>
      <c r="AS52" s="20">
        <v>0</v>
      </c>
      <c r="AT52" s="20">
        <v>0</v>
      </c>
      <c r="AU52" s="20">
        <v>0</v>
      </c>
      <c r="AV52" s="20">
        <v>0</v>
      </c>
      <c r="AW52" s="20">
        <v>0</v>
      </c>
      <c r="AX52" s="20">
        <v>0</v>
      </c>
      <c r="AY52" s="20">
        <v>0</v>
      </c>
      <c r="AZ52" s="20"/>
    </row>
    <row r="53" spans="1:52" s="46" customFormat="1" ht="12" x14ac:dyDescent="0.15">
      <c r="A53" s="20" t="s">
        <v>97</v>
      </c>
      <c r="B53" s="44" t="s">
        <v>312</v>
      </c>
      <c r="C53" s="20" t="s">
        <v>263</v>
      </c>
      <c r="D53" s="20">
        <v>14.4</v>
      </c>
      <c r="E53" s="20">
        <v>14.6</v>
      </c>
      <c r="F53" s="20">
        <v>16.8</v>
      </c>
      <c r="G53" s="20">
        <v>20.8</v>
      </c>
      <c r="H53" s="20">
        <v>24.1</v>
      </c>
      <c r="I53" s="20">
        <v>26.5</v>
      </c>
      <c r="J53" s="20">
        <v>28.4</v>
      </c>
      <c r="K53" s="20">
        <v>28.3</v>
      </c>
      <c r="L53" s="20">
        <v>26.4</v>
      </c>
      <c r="M53" s="20">
        <v>23.3</v>
      </c>
      <c r="N53" s="20">
        <v>19.8</v>
      </c>
      <c r="O53" s="20">
        <v>16.2</v>
      </c>
      <c r="P53" s="20">
        <v>103.3</v>
      </c>
      <c r="Q53" s="20">
        <v>192.6</v>
      </c>
      <c r="R53" s="20">
        <v>211.9</v>
      </c>
      <c r="S53" s="20">
        <v>127.9</v>
      </c>
      <c r="T53" s="20">
        <v>214.4</v>
      </c>
      <c r="U53" s="20">
        <v>200.4</v>
      </c>
      <c r="V53" s="20">
        <v>113.2</v>
      </c>
      <c r="W53" s="20">
        <v>117.2</v>
      </c>
      <c r="X53" s="20">
        <v>151.30000000000001</v>
      </c>
      <c r="Y53" s="20">
        <v>104.3</v>
      </c>
      <c r="Z53" s="20">
        <v>96.6</v>
      </c>
      <c r="AA53" s="20">
        <v>81</v>
      </c>
      <c r="AB53" s="20">
        <v>7.2</v>
      </c>
      <c r="AC53" s="20">
        <v>10.6</v>
      </c>
      <c r="AD53" s="20">
        <v>13.6</v>
      </c>
      <c r="AE53" s="20">
        <v>14.4</v>
      </c>
      <c r="AF53" s="20">
        <v>14.3</v>
      </c>
      <c r="AG53" s="20">
        <v>12.3</v>
      </c>
      <c r="AH53" s="20">
        <v>8</v>
      </c>
      <c r="AI53" s="20">
        <v>8.6999999999999993</v>
      </c>
      <c r="AJ53" s="20">
        <v>7.1</v>
      </c>
      <c r="AK53" s="20">
        <v>5.7</v>
      </c>
      <c r="AL53" s="20">
        <v>5.3</v>
      </c>
      <c r="AM53" s="20">
        <v>5.0999999999999996</v>
      </c>
      <c r="AN53" s="20">
        <v>3.3</v>
      </c>
      <c r="AO53" s="20">
        <v>2.7</v>
      </c>
      <c r="AP53" s="20">
        <v>2.6</v>
      </c>
      <c r="AQ53" s="20">
        <v>3.5</v>
      </c>
      <c r="AR53" s="20">
        <v>4.8</v>
      </c>
      <c r="AS53" s="20">
        <v>5.7</v>
      </c>
      <c r="AT53" s="20">
        <v>8.8000000000000007</v>
      </c>
      <c r="AU53" s="20">
        <v>8.1999999999999993</v>
      </c>
      <c r="AV53" s="20">
        <v>6.4</v>
      </c>
      <c r="AW53" s="20">
        <v>5.5</v>
      </c>
      <c r="AX53" s="20">
        <v>4.8</v>
      </c>
      <c r="AY53" s="20">
        <v>4.5999999999999996</v>
      </c>
      <c r="AZ53" s="20"/>
    </row>
    <row r="54" spans="1:52" s="46" customFormat="1" ht="12" x14ac:dyDescent="0.15">
      <c r="A54" s="20" t="s">
        <v>116</v>
      </c>
      <c r="B54" s="44" t="s">
        <v>312</v>
      </c>
      <c r="C54" s="20" t="s">
        <v>264</v>
      </c>
      <c r="D54" s="20">
        <v>8.1</v>
      </c>
      <c r="E54" s="20">
        <v>9.4</v>
      </c>
      <c r="F54" s="20">
        <v>13.8</v>
      </c>
      <c r="G54" s="20">
        <v>19.399999999999999</v>
      </c>
      <c r="H54" s="20">
        <v>24</v>
      </c>
      <c r="I54" s="20">
        <v>26.8</v>
      </c>
      <c r="J54" s="20">
        <v>29.5</v>
      </c>
      <c r="K54" s="20">
        <v>29</v>
      </c>
      <c r="L54" s="20">
        <v>26.1</v>
      </c>
      <c r="M54" s="20">
        <v>21.2</v>
      </c>
      <c r="N54" s="20">
        <v>15.4</v>
      </c>
      <c r="O54" s="20">
        <v>10</v>
      </c>
      <c r="P54" s="20">
        <v>61.2</v>
      </c>
      <c r="Q54" s="20">
        <v>95.5</v>
      </c>
      <c r="R54" s="20">
        <v>160.69999999999999</v>
      </c>
      <c r="S54" s="20">
        <v>200.5</v>
      </c>
      <c r="T54" s="20">
        <v>214.6</v>
      </c>
      <c r="U54" s="20">
        <v>209.1</v>
      </c>
      <c r="V54" s="20">
        <v>96.7</v>
      </c>
      <c r="W54" s="20">
        <v>122.7</v>
      </c>
      <c r="X54" s="20">
        <v>93.3</v>
      </c>
      <c r="Y54" s="20">
        <v>76.099999999999994</v>
      </c>
      <c r="Z54" s="20">
        <v>53.8</v>
      </c>
      <c r="AA54" s="20">
        <v>38.299999999999997</v>
      </c>
      <c r="AB54" s="20">
        <v>7.2</v>
      </c>
      <c r="AC54" s="20">
        <v>10.6</v>
      </c>
      <c r="AD54" s="20">
        <v>13.6</v>
      </c>
      <c r="AE54" s="20">
        <v>14.4</v>
      </c>
      <c r="AF54" s="20">
        <v>14.3</v>
      </c>
      <c r="AG54" s="20">
        <v>12.3</v>
      </c>
      <c r="AH54" s="20">
        <v>8</v>
      </c>
      <c r="AI54" s="20">
        <v>8.6999999999999993</v>
      </c>
      <c r="AJ54" s="20">
        <v>7.1</v>
      </c>
      <c r="AK54" s="20">
        <v>5.7</v>
      </c>
      <c r="AL54" s="20">
        <v>5.3</v>
      </c>
      <c r="AM54" s="20">
        <v>5.0999999999999996</v>
      </c>
      <c r="AN54" s="20">
        <v>3.3</v>
      </c>
      <c r="AO54" s="20">
        <v>2.7</v>
      </c>
      <c r="AP54" s="20">
        <v>2.6</v>
      </c>
      <c r="AQ54" s="20">
        <v>3.5</v>
      </c>
      <c r="AR54" s="20">
        <v>4.8</v>
      </c>
      <c r="AS54" s="20">
        <v>5.7</v>
      </c>
      <c r="AT54" s="20">
        <v>8.8000000000000007</v>
      </c>
      <c r="AU54" s="20">
        <v>8.1999999999999993</v>
      </c>
      <c r="AV54" s="20">
        <v>6.4</v>
      </c>
      <c r="AW54" s="20">
        <v>5.5</v>
      </c>
      <c r="AX54" s="20">
        <v>4.8</v>
      </c>
      <c r="AY54" s="20">
        <v>4.5999999999999996</v>
      </c>
      <c r="AZ54" s="20"/>
    </row>
    <row r="55" spans="1:52" s="46" customFormat="1" ht="12" x14ac:dyDescent="0.15">
      <c r="A55" s="20" t="s">
        <v>115</v>
      </c>
      <c r="B55" s="44" t="s">
        <v>312</v>
      </c>
      <c r="C55" s="20" t="s">
        <v>265</v>
      </c>
      <c r="D55" s="20">
        <v>5.0999999999999996</v>
      </c>
      <c r="E55" s="20">
        <v>6.3</v>
      </c>
      <c r="F55" s="20">
        <v>10.9</v>
      </c>
      <c r="G55" s="20">
        <v>17</v>
      </c>
      <c r="H55" s="20">
        <v>22.2</v>
      </c>
      <c r="I55" s="20">
        <v>25.6</v>
      </c>
      <c r="J55" s="20">
        <v>29.5</v>
      </c>
      <c r="K55" s="20">
        <v>29.2</v>
      </c>
      <c r="L55" s="20">
        <v>24.7</v>
      </c>
      <c r="M55" s="20">
        <v>19.3</v>
      </c>
      <c r="N55" s="20">
        <v>13.2</v>
      </c>
      <c r="O55" s="20">
        <v>7.5</v>
      </c>
      <c r="P55" s="20">
        <v>56.1</v>
      </c>
      <c r="Q55" s="20">
        <v>101.5</v>
      </c>
      <c r="R55" s="20">
        <v>150.9</v>
      </c>
      <c r="S55" s="20">
        <v>224.3</v>
      </c>
      <c r="T55" s="20">
        <v>253</v>
      </c>
      <c r="U55" s="20">
        <v>282</v>
      </c>
      <c r="V55" s="20">
        <v>122.4</v>
      </c>
      <c r="W55" s="20">
        <v>103.3</v>
      </c>
      <c r="X55" s="20">
        <v>75.2</v>
      </c>
      <c r="Y55" s="20">
        <v>57.5</v>
      </c>
      <c r="Z55" s="20">
        <v>54.5</v>
      </c>
      <c r="AA55" s="20">
        <v>40.5</v>
      </c>
      <c r="AB55" s="20">
        <v>7.9</v>
      </c>
      <c r="AC55" s="20">
        <v>9.4</v>
      </c>
      <c r="AD55" s="20">
        <v>13.9</v>
      </c>
      <c r="AE55" s="20">
        <v>14.1</v>
      </c>
      <c r="AF55" s="20">
        <v>13.9</v>
      </c>
      <c r="AG55" s="20">
        <v>11.7</v>
      </c>
      <c r="AH55" s="20">
        <v>7</v>
      </c>
      <c r="AI55" s="20">
        <v>6.6</v>
      </c>
      <c r="AJ55" s="20">
        <v>5.5</v>
      </c>
      <c r="AK55" s="20">
        <v>5.9</v>
      </c>
      <c r="AL55" s="20">
        <v>6</v>
      </c>
      <c r="AM55" s="20">
        <v>5.4</v>
      </c>
      <c r="AN55" s="20">
        <v>3.3</v>
      </c>
      <c r="AO55" s="20">
        <v>3</v>
      </c>
      <c r="AP55" s="20">
        <v>3</v>
      </c>
      <c r="AQ55" s="20">
        <v>3.9</v>
      </c>
      <c r="AR55" s="20">
        <v>4.8</v>
      </c>
      <c r="AS55" s="20">
        <v>5.3</v>
      </c>
      <c r="AT55" s="20">
        <v>8.5</v>
      </c>
      <c r="AU55" s="20">
        <v>8.5</v>
      </c>
      <c r="AV55" s="20">
        <v>6.5</v>
      </c>
      <c r="AW55" s="20">
        <v>5.2</v>
      </c>
      <c r="AX55" s="20">
        <v>4.8</v>
      </c>
      <c r="AY55" s="20">
        <v>4.4000000000000004</v>
      </c>
      <c r="AZ55" s="20"/>
    </row>
    <row r="56" spans="1:52" s="46" customFormat="1" ht="12" x14ac:dyDescent="0.15">
      <c r="A56" s="20" t="s">
        <v>113</v>
      </c>
      <c r="B56" s="44" t="s">
        <v>312</v>
      </c>
      <c r="C56" s="20" t="s">
        <v>266</v>
      </c>
      <c r="D56" s="20">
        <v>-0.1</v>
      </c>
      <c r="E56" s="20">
        <v>2</v>
      </c>
      <c r="F56" s="20">
        <v>7.9</v>
      </c>
      <c r="G56" s="20">
        <v>15.1</v>
      </c>
      <c r="H56" s="20">
        <v>21.1</v>
      </c>
      <c r="I56" s="20">
        <v>25.9</v>
      </c>
      <c r="J56" s="20">
        <v>27.1</v>
      </c>
      <c r="K56" s="20">
        <v>25.8</v>
      </c>
      <c r="L56" s="20">
        <v>20.7</v>
      </c>
      <c r="M56" s="20">
        <v>15</v>
      </c>
      <c r="N56" s="20">
        <v>7.9</v>
      </c>
      <c r="O56" s="20">
        <v>1.8</v>
      </c>
      <c r="P56" s="20">
        <v>8.6999999999999993</v>
      </c>
      <c r="Q56" s="20">
        <v>13.7</v>
      </c>
      <c r="R56" s="20">
        <v>25.3</v>
      </c>
      <c r="S56" s="20">
        <v>48.4</v>
      </c>
      <c r="T56" s="20">
        <v>52.4</v>
      </c>
      <c r="U56" s="20">
        <v>61.2</v>
      </c>
      <c r="V56" s="20">
        <v>146.80000000000001</v>
      </c>
      <c r="W56" s="20">
        <v>117.4</v>
      </c>
      <c r="X56" s="20">
        <v>89.9</v>
      </c>
      <c r="Y56" s="20">
        <v>46.7</v>
      </c>
      <c r="Z56" s="20">
        <v>25.5</v>
      </c>
      <c r="AA56" s="20">
        <v>9.1999999999999993</v>
      </c>
      <c r="AB56" s="20">
        <v>1.8</v>
      </c>
      <c r="AC56" s="20">
        <v>2.7</v>
      </c>
      <c r="AD56" s="20">
        <v>3.9</v>
      </c>
      <c r="AE56" s="20">
        <v>5.0999999999999996</v>
      </c>
      <c r="AF56" s="20">
        <v>4.7</v>
      </c>
      <c r="AG56" s="20">
        <v>5.0999999999999996</v>
      </c>
      <c r="AH56" s="20">
        <v>8.9</v>
      </c>
      <c r="AI56" s="20">
        <v>7.1</v>
      </c>
      <c r="AJ56" s="20">
        <v>6.8</v>
      </c>
      <c r="AK56" s="20">
        <v>5</v>
      </c>
      <c r="AL56" s="20">
        <v>3.4</v>
      </c>
      <c r="AM56" s="20">
        <v>1.8</v>
      </c>
      <c r="AN56" s="20">
        <v>5.0999999999999996</v>
      </c>
      <c r="AO56" s="20">
        <v>5.0999999999999996</v>
      </c>
      <c r="AP56" s="20">
        <v>5.8</v>
      </c>
      <c r="AQ56" s="20">
        <v>6.7</v>
      </c>
      <c r="AR56" s="20">
        <v>7.9</v>
      </c>
      <c r="AS56" s="20">
        <v>8.3000000000000007</v>
      </c>
      <c r="AT56" s="20">
        <v>6.9</v>
      </c>
      <c r="AU56" s="20">
        <v>6.9</v>
      </c>
      <c r="AV56" s="20">
        <v>6</v>
      </c>
      <c r="AW56" s="20">
        <v>6.1</v>
      </c>
      <c r="AX56" s="20">
        <v>5.5</v>
      </c>
      <c r="AY56" s="20">
        <v>5.2</v>
      </c>
      <c r="AZ56" s="20"/>
    </row>
    <row r="57" spans="1:52" s="46" customFormat="1" ht="12" x14ac:dyDescent="0.15">
      <c r="A57" s="20" t="s">
        <v>112</v>
      </c>
      <c r="B57" s="44" t="s">
        <v>312</v>
      </c>
      <c r="C57" s="20" t="s">
        <v>267</v>
      </c>
      <c r="D57" s="20">
        <v>-0.5</v>
      </c>
      <c r="E57" s="20">
        <v>2.2000000000000002</v>
      </c>
      <c r="F57" s="20">
        <v>7.9</v>
      </c>
      <c r="G57" s="20">
        <v>14.1</v>
      </c>
      <c r="H57" s="20">
        <v>19.399999999999999</v>
      </c>
      <c r="I57" s="20">
        <v>24.8</v>
      </c>
      <c r="J57" s="20">
        <v>26.3</v>
      </c>
      <c r="K57" s="20">
        <v>25.3</v>
      </c>
      <c r="L57" s="20">
        <v>19.399999999999999</v>
      </c>
      <c r="M57" s="20">
        <v>13.8</v>
      </c>
      <c r="N57" s="20">
        <v>6.8</v>
      </c>
      <c r="O57" s="20">
        <v>0.9</v>
      </c>
      <c r="P57" s="20">
        <v>6.4</v>
      </c>
      <c r="Q57" s="20">
        <v>10.7</v>
      </c>
      <c r="R57" s="20">
        <v>26.4</v>
      </c>
      <c r="S57" s="20">
        <v>49.5</v>
      </c>
      <c r="T57" s="20">
        <v>65.400000000000006</v>
      </c>
      <c r="U57" s="20">
        <v>51</v>
      </c>
      <c r="V57" s="20">
        <v>92.8</v>
      </c>
      <c r="W57" s="20">
        <v>66.7</v>
      </c>
      <c r="X57" s="20">
        <v>107.5</v>
      </c>
      <c r="Y57" s="20">
        <v>65.599999999999994</v>
      </c>
      <c r="Z57" s="20">
        <v>25.6</v>
      </c>
      <c r="AA57" s="20">
        <v>5.5</v>
      </c>
      <c r="AB57" s="20">
        <v>2.1</v>
      </c>
      <c r="AC57" s="20">
        <v>2.7</v>
      </c>
      <c r="AD57" s="20">
        <v>4.2</v>
      </c>
      <c r="AE57" s="20">
        <v>6.5</v>
      </c>
      <c r="AF57" s="20">
        <v>6.9</v>
      </c>
      <c r="AG57" s="20">
        <v>5.8</v>
      </c>
      <c r="AH57" s="20">
        <v>8.1999999999999993</v>
      </c>
      <c r="AI57" s="20">
        <v>6.6</v>
      </c>
      <c r="AJ57" s="20">
        <v>9.3000000000000007</v>
      </c>
      <c r="AK57" s="20">
        <v>7.9</v>
      </c>
      <c r="AL57" s="20">
        <v>4.3</v>
      </c>
      <c r="AM57" s="20">
        <v>1.4</v>
      </c>
      <c r="AN57" s="20">
        <v>4.2</v>
      </c>
      <c r="AO57" s="20">
        <v>4.3</v>
      </c>
      <c r="AP57" s="20">
        <v>4.9000000000000004</v>
      </c>
      <c r="AQ57" s="20">
        <v>5.5</v>
      </c>
      <c r="AR57" s="20">
        <v>6.1</v>
      </c>
      <c r="AS57" s="20">
        <v>7.1</v>
      </c>
      <c r="AT57" s="20">
        <v>6.7</v>
      </c>
      <c r="AU57" s="20">
        <v>7.2</v>
      </c>
      <c r="AV57" s="20">
        <v>4.5</v>
      </c>
      <c r="AW57" s="20">
        <v>4.3</v>
      </c>
      <c r="AX57" s="20">
        <v>4</v>
      </c>
      <c r="AY57" s="20">
        <v>4</v>
      </c>
      <c r="AZ57" s="20"/>
    </row>
    <row r="58" spans="1:52" s="46" customFormat="1" ht="12" x14ac:dyDescent="0.15">
      <c r="A58" s="20" t="s">
        <v>137</v>
      </c>
      <c r="B58" s="44" t="s">
        <v>312</v>
      </c>
      <c r="C58" s="20" t="s">
        <v>268</v>
      </c>
      <c r="D58" s="20">
        <v>-10</v>
      </c>
      <c r="E58" s="20">
        <v>-7.1</v>
      </c>
      <c r="F58" s="20">
        <v>-1.6</v>
      </c>
      <c r="G58" s="20">
        <v>4.0999999999999996</v>
      </c>
      <c r="H58" s="20">
        <v>8.9</v>
      </c>
      <c r="I58" s="20">
        <v>12.2</v>
      </c>
      <c r="J58" s="20">
        <v>14.7</v>
      </c>
      <c r="K58" s="20">
        <v>14.2</v>
      </c>
      <c r="L58" s="20">
        <v>9.1999999999999993</v>
      </c>
      <c r="M58" s="20">
        <v>2.9</v>
      </c>
      <c r="N58" s="20">
        <v>-4.5999999999999996</v>
      </c>
      <c r="O58" s="20">
        <v>-8.8000000000000007</v>
      </c>
      <c r="P58" s="20">
        <v>3</v>
      </c>
      <c r="Q58" s="20">
        <v>5.5</v>
      </c>
      <c r="R58" s="20">
        <v>6.8</v>
      </c>
      <c r="S58" s="20">
        <v>10.199999999999999</v>
      </c>
      <c r="T58" s="20">
        <v>25.3</v>
      </c>
      <c r="U58" s="20">
        <v>41</v>
      </c>
      <c r="V58" s="20">
        <v>36.700000000000003</v>
      </c>
      <c r="W58" s="20">
        <v>29.2</v>
      </c>
      <c r="X58" s="20">
        <v>16</v>
      </c>
      <c r="Y58" s="20">
        <v>7.1</v>
      </c>
      <c r="Z58" s="20">
        <v>3.7</v>
      </c>
      <c r="AA58" s="20">
        <v>3.1</v>
      </c>
      <c r="AB58" s="20">
        <v>1.3</v>
      </c>
      <c r="AC58" s="20">
        <v>1.7</v>
      </c>
      <c r="AD58" s="20">
        <v>2.5</v>
      </c>
      <c r="AE58" s="20">
        <v>2.4</v>
      </c>
      <c r="AF58" s="20">
        <v>4.8</v>
      </c>
      <c r="AG58" s="20">
        <v>6.9</v>
      </c>
      <c r="AH58" s="20">
        <v>6.7</v>
      </c>
      <c r="AI58" s="20">
        <v>5</v>
      </c>
      <c r="AJ58" s="20">
        <v>3.4</v>
      </c>
      <c r="AK58" s="20">
        <v>2.2000000000000002</v>
      </c>
      <c r="AL58" s="20">
        <v>1.3</v>
      </c>
      <c r="AM58" s="20">
        <v>1.2</v>
      </c>
      <c r="AN58" s="20">
        <v>7.6</v>
      </c>
      <c r="AO58" s="20">
        <v>7.8</v>
      </c>
      <c r="AP58" s="20">
        <v>8.1999999999999993</v>
      </c>
      <c r="AQ58" s="20">
        <v>9.1999999999999993</v>
      </c>
      <c r="AR58" s="20">
        <v>9.3000000000000007</v>
      </c>
      <c r="AS58" s="20">
        <v>9.1</v>
      </c>
      <c r="AT58" s="20">
        <v>8.8000000000000007</v>
      </c>
      <c r="AU58" s="20">
        <v>9</v>
      </c>
      <c r="AV58" s="20">
        <v>8.4</v>
      </c>
      <c r="AW58" s="20">
        <v>8.6999999999999993</v>
      </c>
      <c r="AX58" s="20">
        <v>8.1999999999999993</v>
      </c>
      <c r="AY58" s="20">
        <v>7.6</v>
      </c>
      <c r="AZ58" s="20"/>
    </row>
    <row r="59" spans="1:52" s="46" customFormat="1" ht="12" x14ac:dyDescent="0.15">
      <c r="A59" s="20" t="s">
        <v>111</v>
      </c>
      <c r="B59" s="44" t="s">
        <v>312</v>
      </c>
      <c r="C59" s="20" t="s">
        <v>269</v>
      </c>
      <c r="D59" s="20">
        <v>-2.6</v>
      </c>
      <c r="E59" s="20">
        <v>0.5</v>
      </c>
      <c r="F59" s="20">
        <v>4.3</v>
      </c>
      <c r="G59" s="20">
        <v>8</v>
      </c>
      <c r="H59" s="20">
        <v>12.1</v>
      </c>
      <c r="I59" s="20">
        <v>14.9</v>
      </c>
      <c r="J59" s="20">
        <v>16.2</v>
      </c>
      <c r="K59" s="20">
        <v>15.4</v>
      </c>
      <c r="L59" s="20">
        <v>13.1</v>
      </c>
      <c r="M59" s="20">
        <v>8.4</v>
      </c>
      <c r="N59" s="20">
        <v>1.9</v>
      </c>
      <c r="O59" s="20">
        <v>-2.2000000000000002</v>
      </c>
      <c r="P59" s="20">
        <v>1.1000000000000001</v>
      </c>
      <c r="Q59" s="20">
        <v>3.8</v>
      </c>
      <c r="R59" s="20">
        <v>8.5</v>
      </c>
      <c r="S59" s="20">
        <v>17.399999999999999</v>
      </c>
      <c r="T59" s="20">
        <v>40.799999999999997</v>
      </c>
      <c r="U59" s="20">
        <v>92.8</v>
      </c>
      <c r="V59" s="20">
        <v>102.3</v>
      </c>
      <c r="W59" s="20">
        <v>93.7</v>
      </c>
      <c r="X59" s="20">
        <v>70.099999999999994</v>
      </c>
      <c r="Y59" s="20">
        <v>25.2</v>
      </c>
      <c r="Z59" s="20">
        <v>4.8</v>
      </c>
      <c r="AA59" s="20">
        <v>2.4</v>
      </c>
      <c r="AB59" s="20">
        <v>0.3</v>
      </c>
      <c r="AC59" s="20">
        <v>1.3</v>
      </c>
      <c r="AD59" s="20">
        <v>2.2999999999999998</v>
      </c>
      <c r="AE59" s="20">
        <v>4.3</v>
      </c>
      <c r="AF59" s="20">
        <v>8.3000000000000007</v>
      </c>
      <c r="AG59" s="20">
        <v>13.2</v>
      </c>
      <c r="AH59" s="20">
        <v>14.6</v>
      </c>
      <c r="AI59" s="20">
        <v>13.1</v>
      </c>
      <c r="AJ59" s="20">
        <v>11.5</v>
      </c>
      <c r="AK59" s="20">
        <v>4.9000000000000004</v>
      </c>
      <c r="AL59" s="20">
        <v>1.3</v>
      </c>
      <c r="AM59" s="20">
        <v>0.8</v>
      </c>
      <c r="AN59" s="20">
        <v>6.3</v>
      </c>
      <c r="AO59" s="20">
        <v>6.2</v>
      </c>
      <c r="AP59" s="20">
        <v>6.1</v>
      </c>
      <c r="AQ59" s="20">
        <v>6.5</v>
      </c>
      <c r="AR59" s="20">
        <v>7.1</v>
      </c>
      <c r="AS59" s="20">
        <v>6.7</v>
      </c>
      <c r="AT59" s="20">
        <v>6.4</v>
      </c>
      <c r="AU59" s="20">
        <v>6.5</v>
      </c>
      <c r="AV59" s="20">
        <v>6.4</v>
      </c>
      <c r="AW59" s="20">
        <v>6.6</v>
      </c>
      <c r="AX59" s="20">
        <v>6.7</v>
      </c>
      <c r="AY59" s="20">
        <v>6.6</v>
      </c>
      <c r="AZ59" s="20"/>
    </row>
    <row r="60" spans="1:52" s="46" customFormat="1" ht="12" x14ac:dyDescent="0.15">
      <c r="A60" s="20" t="s">
        <v>110</v>
      </c>
      <c r="B60" s="44" t="s">
        <v>312</v>
      </c>
      <c r="C60" s="20" t="s">
        <v>270</v>
      </c>
      <c r="D60" s="20">
        <v>-2.1</v>
      </c>
      <c r="E60" s="20">
        <v>1.1000000000000001</v>
      </c>
      <c r="F60" s="20">
        <v>4.5999999999999996</v>
      </c>
      <c r="G60" s="20">
        <v>8.1</v>
      </c>
      <c r="H60" s="20">
        <v>11.9</v>
      </c>
      <c r="I60" s="20">
        <v>15.5</v>
      </c>
      <c r="J60" s="20">
        <v>15.3</v>
      </c>
      <c r="K60" s="20">
        <v>14.5</v>
      </c>
      <c r="L60" s="20">
        <v>12.8</v>
      </c>
      <c r="M60" s="20">
        <v>8.1</v>
      </c>
      <c r="N60" s="20">
        <v>2.2000000000000002</v>
      </c>
      <c r="O60" s="20">
        <v>-1.7</v>
      </c>
      <c r="P60" s="20">
        <v>0.5</v>
      </c>
      <c r="Q60" s="20">
        <v>0.7</v>
      </c>
      <c r="R60" s="20">
        <v>2</v>
      </c>
      <c r="S60" s="20">
        <v>5.2</v>
      </c>
      <c r="T60" s="20">
        <v>26.6</v>
      </c>
      <c r="U60" s="20">
        <v>72.3</v>
      </c>
      <c r="V60" s="20">
        <v>119.4</v>
      </c>
      <c r="W60" s="20">
        <v>122.6</v>
      </c>
      <c r="X60" s="20">
        <v>58.3</v>
      </c>
      <c r="Y60" s="20">
        <v>10.199999999999999</v>
      </c>
      <c r="Z60" s="20">
        <v>1.7</v>
      </c>
      <c r="AA60" s="20">
        <v>1</v>
      </c>
      <c r="AB60" s="20">
        <v>0.2</v>
      </c>
      <c r="AC60" s="20">
        <v>0.2</v>
      </c>
      <c r="AD60" s="20">
        <v>0.5</v>
      </c>
      <c r="AE60" s="20">
        <v>1.3</v>
      </c>
      <c r="AF60" s="20">
        <v>5.3</v>
      </c>
      <c r="AG60" s="20">
        <v>9.6</v>
      </c>
      <c r="AH60" s="20">
        <v>14.8</v>
      </c>
      <c r="AI60" s="20">
        <v>15.3</v>
      </c>
      <c r="AJ60" s="20">
        <v>10</v>
      </c>
      <c r="AK60" s="20">
        <v>2.2999999999999998</v>
      </c>
      <c r="AL60" s="20">
        <v>0.4</v>
      </c>
      <c r="AM60" s="20">
        <v>0.2</v>
      </c>
      <c r="AN60" s="20">
        <v>8.3000000000000007</v>
      </c>
      <c r="AO60" s="20">
        <v>8.1</v>
      </c>
      <c r="AP60" s="20">
        <v>7.9</v>
      </c>
      <c r="AQ60" s="20">
        <v>8.3000000000000007</v>
      </c>
      <c r="AR60" s="20">
        <v>9</v>
      </c>
      <c r="AS60" s="20">
        <v>8.6999999999999993</v>
      </c>
      <c r="AT60" s="20">
        <v>7.3</v>
      </c>
      <c r="AU60" s="20">
        <v>7.3</v>
      </c>
      <c r="AV60" s="20">
        <v>7.9</v>
      </c>
      <c r="AW60" s="20">
        <v>9.1</v>
      </c>
      <c r="AX60" s="20">
        <v>8.9</v>
      </c>
      <c r="AY60" s="20">
        <v>8.5</v>
      </c>
      <c r="AZ60" s="20"/>
    </row>
    <row r="61" spans="1:52" s="46" customFormat="1" ht="12" x14ac:dyDescent="0.15">
      <c r="A61" s="20" t="s">
        <v>109</v>
      </c>
      <c r="B61" s="44" t="s">
        <v>312</v>
      </c>
      <c r="C61" s="20" t="s">
        <v>271</v>
      </c>
      <c r="D61" s="20">
        <v>-7.8</v>
      </c>
      <c r="E61" s="20">
        <v>-2.2999999999999998</v>
      </c>
      <c r="F61" s="20">
        <v>7</v>
      </c>
      <c r="G61" s="20">
        <v>15.3</v>
      </c>
      <c r="H61" s="20">
        <v>21.2</v>
      </c>
      <c r="I61" s="20">
        <v>25.1</v>
      </c>
      <c r="J61" s="20">
        <v>27.2</v>
      </c>
      <c r="K61" s="20">
        <v>26</v>
      </c>
      <c r="L61" s="20">
        <v>20</v>
      </c>
      <c r="M61" s="20">
        <v>11.2</v>
      </c>
      <c r="N61" s="20">
        <v>1.7</v>
      </c>
      <c r="O61" s="20">
        <v>-6.2</v>
      </c>
      <c r="P61" s="20">
        <v>0.9</v>
      </c>
      <c r="Q61" s="20">
        <v>0.6</v>
      </c>
      <c r="R61" s="20">
        <v>0.9</v>
      </c>
      <c r="S61" s="20">
        <v>1</v>
      </c>
      <c r="T61" s="20">
        <v>2</v>
      </c>
      <c r="U61" s="20">
        <v>4.4000000000000004</v>
      </c>
      <c r="V61" s="20">
        <v>10.7</v>
      </c>
      <c r="W61" s="20">
        <v>2.6</v>
      </c>
      <c r="X61" s="20">
        <v>0.6</v>
      </c>
      <c r="Y61" s="20">
        <v>0.3</v>
      </c>
      <c r="Z61" s="20">
        <v>0.6</v>
      </c>
      <c r="AA61" s="20">
        <v>0.4</v>
      </c>
      <c r="AB61" s="20">
        <v>0.3</v>
      </c>
      <c r="AC61" s="20">
        <v>0.2</v>
      </c>
      <c r="AD61" s="20">
        <v>0.3</v>
      </c>
      <c r="AE61" s="20">
        <v>0.2</v>
      </c>
      <c r="AF61" s="20">
        <v>0.5</v>
      </c>
      <c r="AG61" s="20">
        <v>0.9</v>
      </c>
      <c r="AH61" s="20">
        <v>1.4</v>
      </c>
      <c r="AI61" s="20">
        <v>0.5</v>
      </c>
      <c r="AJ61" s="20">
        <v>0.1</v>
      </c>
      <c r="AK61" s="20">
        <v>0.1</v>
      </c>
      <c r="AL61" s="20">
        <v>0.1</v>
      </c>
      <c r="AM61" s="20">
        <v>0.1</v>
      </c>
      <c r="AN61" s="20">
        <v>6.8</v>
      </c>
      <c r="AO61" s="20">
        <v>7.2</v>
      </c>
      <c r="AP61" s="20">
        <v>7.6</v>
      </c>
      <c r="AQ61" s="20">
        <v>8.1999999999999993</v>
      </c>
      <c r="AR61" s="20">
        <v>9.4</v>
      </c>
      <c r="AS61" s="20">
        <v>10</v>
      </c>
      <c r="AT61" s="20">
        <v>9.8000000000000007</v>
      </c>
      <c r="AU61" s="20">
        <v>9.8000000000000007</v>
      </c>
      <c r="AV61" s="20">
        <v>9.6999999999999993</v>
      </c>
      <c r="AW61" s="20">
        <v>9.1999999999999993</v>
      </c>
      <c r="AX61" s="20">
        <v>7.6</v>
      </c>
      <c r="AY61" s="20">
        <v>6.5</v>
      </c>
      <c r="AZ61" s="20"/>
    </row>
    <row r="62" spans="1:52" s="46" customFormat="1" ht="12" x14ac:dyDescent="0.15">
      <c r="A62" s="20" t="s">
        <v>108</v>
      </c>
      <c r="B62" s="44" t="s">
        <v>312</v>
      </c>
      <c r="C62" s="20" t="s">
        <v>272</v>
      </c>
      <c r="D62" s="20">
        <v>-4.8</v>
      </c>
      <c r="E62" s="20">
        <v>-0.2</v>
      </c>
      <c r="F62" s="20">
        <v>8.8000000000000007</v>
      </c>
      <c r="G62" s="20">
        <v>16.399999999999999</v>
      </c>
      <c r="H62" s="20">
        <v>20.6</v>
      </c>
      <c r="I62" s="20">
        <v>23.9</v>
      </c>
      <c r="J62" s="20">
        <v>25.4</v>
      </c>
      <c r="K62" s="20">
        <v>24.4</v>
      </c>
      <c r="L62" s="20">
        <v>19.7</v>
      </c>
      <c r="M62" s="20">
        <v>12.5</v>
      </c>
      <c r="N62" s="20">
        <v>3.9</v>
      </c>
      <c r="O62" s="20">
        <v>-3.4</v>
      </c>
      <c r="P62" s="20">
        <v>1.3</v>
      </c>
      <c r="Q62" s="20">
        <v>2.2000000000000002</v>
      </c>
      <c r="R62" s="20">
        <v>0.8</v>
      </c>
      <c r="S62" s="20">
        <v>2.7</v>
      </c>
      <c r="T62" s="20">
        <v>7.1</v>
      </c>
      <c r="U62" s="20">
        <v>7.2</v>
      </c>
      <c r="V62" s="20">
        <v>5.4</v>
      </c>
      <c r="W62" s="20">
        <v>3</v>
      </c>
      <c r="X62" s="20">
        <v>2.2999999999999998</v>
      </c>
      <c r="Y62" s="20">
        <v>1</v>
      </c>
      <c r="Z62" s="20">
        <v>0.3</v>
      </c>
      <c r="AA62" s="20">
        <v>0.8</v>
      </c>
      <c r="AB62" s="20">
        <v>0.4</v>
      </c>
      <c r="AC62" s="20">
        <v>0.5</v>
      </c>
      <c r="AD62" s="20">
        <v>0.1</v>
      </c>
      <c r="AE62" s="20">
        <v>0.6</v>
      </c>
      <c r="AF62" s="20">
        <v>1.4</v>
      </c>
      <c r="AG62" s="20">
        <v>1.2</v>
      </c>
      <c r="AH62" s="20">
        <v>1.1000000000000001</v>
      </c>
      <c r="AI62" s="20">
        <v>0.7</v>
      </c>
      <c r="AJ62" s="20">
        <v>0.5</v>
      </c>
      <c r="AK62" s="20">
        <v>0.2</v>
      </c>
      <c r="AL62" s="20">
        <v>0.1</v>
      </c>
      <c r="AM62" s="20">
        <v>0.2</v>
      </c>
      <c r="AN62" s="20">
        <v>5.6</v>
      </c>
      <c r="AO62" s="20">
        <v>5.4</v>
      </c>
      <c r="AP62" s="20">
        <v>6.2</v>
      </c>
      <c r="AQ62" s="20">
        <v>6.5</v>
      </c>
      <c r="AR62" s="20">
        <v>7.5</v>
      </c>
      <c r="AS62" s="20">
        <v>8.4</v>
      </c>
      <c r="AT62" s="20">
        <v>7.8</v>
      </c>
      <c r="AU62" s="20">
        <v>7.4</v>
      </c>
      <c r="AV62" s="20">
        <v>8</v>
      </c>
      <c r="AW62" s="20">
        <v>8.4</v>
      </c>
      <c r="AX62" s="20">
        <v>7.3</v>
      </c>
      <c r="AY62" s="20">
        <v>5.9</v>
      </c>
      <c r="AZ62" s="20"/>
    </row>
    <row r="63" spans="1:52" s="46" customFormat="1" ht="12" x14ac:dyDescent="0.15">
      <c r="A63" s="20" t="s">
        <v>107</v>
      </c>
      <c r="B63" s="44" t="s">
        <v>312</v>
      </c>
      <c r="C63" s="20" t="s">
        <v>273</v>
      </c>
      <c r="D63" s="20">
        <v>-5.6</v>
      </c>
      <c r="E63" s="20">
        <v>-1.2</v>
      </c>
      <c r="F63" s="20">
        <v>7.7</v>
      </c>
      <c r="G63" s="20">
        <v>15.5</v>
      </c>
      <c r="H63" s="20">
        <v>19.899999999999999</v>
      </c>
      <c r="I63" s="20">
        <v>23.6</v>
      </c>
      <c r="J63" s="20">
        <v>25.7</v>
      </c>
      <c r="K63" s="20">
        <v>24.4</v>
      </c>
      <c r="L63" s="20">
        <v>19.399999999999999</v>
      </c>
      <c r="M63" s="20">
        <v>12.3</v>
      </c>
      <c r="N63" s="20">
        <v>3.7</v>
      </c>
      <c r="O63" s="20">
        <v>-3.9</v>
      </c>
      <c r="P63" s="20">
        <v>2.5</v>
      </c>
      <c r="Q63" s="20">
        <v>5.5</v>
      </c>
      <c r="R63" s="20">
        <v>5.8</v>
      </c>
      <c r="S63" s="20">
        <v>5.5</v>
      </c>
      <c r="T63" s="20">
        <v>11.4</v>
      </c>
      <c r="U63" s="20">
        <v>6.5</v>
      </c>
      <c r="V63" s="20">
        <v>7.5</v>
      </c>
      <c r="W63" s="20">
        <v>8.3000000000000007</v>
      </c>
      <c r="X63" s="20">
        <v>5.9</v>
      </c>
      <c r="Y63" s="20">
        <v>2.5</v>
      </c>
      <c r="Z63" s="20">
        <v>1.9</v>
      </c>
      <c r="AA63" s="20">
        <v>1.2</v>
      </c>
      <c r="AB63" s="20">
        <v>0.8</v>
      </c>
      <c r="AC63" s="20">
        <v>1.3</v>
      </c>
      <c r="AD63" s="20">
        <v>1</v>
      </c>
      <c r="AE63" s="20">
        <v>0.9</v>
      </c>
      <c r="AF63" s="20">
        <v>1.4</v>
      </c>
      <c r="AG63" s="20">
        <v>1.5</v>
      </c>
      <c r="AH63" s="20">
        <v>1.3</v>
      </c>
      <c r="AI63" s="20">
        <v>1.7</v>
      </c>
      <c r="AJ63" s="20">
        <v>1.2</v>
      </c>
      <c r="AK63" s="20">
        <v>0.6</v>
      </c>
      <c r="AL63" s="20">
        <v>0.4</v>
      </c>
      <c r="AM63" s="20">
        <v>0.3</v>
      </c>
      <c r="AN63" s="20">
        <v>5</v>
      </c>
      <c r="AO63" s="20">
        <v>5.5</v>
      </c>
      <c r="AP63" s="20">
        <v>6.2</v>
      </c>
      <c r="AQ63" s="20">
        <v>7</v>
      </c>
      <c r="AR63" s="20">
        <v>8.5</v>
      </c>
      <c r="AS63" s="20">
        <v>10.4</v>
      </c>
      <c r="AT63" s="20">
        <v>10.1</v>
      </c>
      <c r="AU63" s="20">
        <v>9.1999999999999993</v>
      </c>
      <c r="AV63" s="20">
        <v>8.6999999999999993</v>
      </c>
      <c r="AW63" s="20">
        <v>7.9</v>
      </c>
      <c r="AX63" s="20">
        <v>6.6</v>
      </c>
      <c r="AY63" s="20">
        <v>5.0999999999999996</v>
      </c>
      <c r="AZ63" s="20"/>
    </row>
    <row r="64" spans="1:52" s="46" customFormat="1" ht="12" x14ac:dyDescent="0.15">
      <c r="A64" s="20" t="s">
        <v>136</v>
      </c>
      <c r="B64" s="44" t="s">
        <v>312</v>
      </c>
      <c r="C64" s="20" t="s">
        <v>274</v>
      </c>
      <c r="D64" s="20">
        <v>-9.1999999999999993</v>
      </c>
      <c r="E64" s="20">
        <v>-6.9</v>
      </c>
      <c r="F64" s="20">
        <v>3.1</v>
      </c>
      <c r="G64" s="20">
        <v>12.5</v>
      </c>
      <c r="H64" s="20">
        <v>17.2</v>
      </c>
      <c r="I64" s="20">
        <v>20.6</v>
      </c>
      <c r="J64" s="20">
        <v>22.8</v>
      </c>
      <c r="K64" s="20">
        <v>21.8</v>
      </c>
      <c r="L64" s="20">
        <v>16.8</v>
      </c>
      <c r="M64" s="20">
        <v>9.3000000000000007</v>
      </c>
      <c r="N64" s="20">
        <v>1.6</v>
      </c>
      <c r="O64" s="20">
        <v>-5.0999999999999996</v>
      </c>
      <c r="P64" s="20">
        <v>17.399999999999999</v>
      </c>
      <c r="Q64" s="20">
        <v>17.7</v>
      </c>
      <c r="R64" s="20">
        <v>21.2</v>
      </c>
      <c r="S64" s="20">
        <v>27.2</v>
      </c>
      <c r="T64" s="20">
        <v>25</v>
      </c>
      <c r="U64" s="20">
        <v>27.3</v>
      </c>
      <c r="V64" s="20">
        <v>23.8</v>
      </c>
      <c r="W64" s="20">
        <v>11.7</v>
      </c>
      <c r="X64" s="20">
        <v>15.1</v>
      </c>
      <c r="Y64" s="20">
        <v>24.2</v>
      </c>
      <c r="Z64" s="20">
        <v>24.7</v>
      </c>
      <c r="AA64" s="20">
        <v>19.3</v>
      </c>
      <c r="AB64" s="20">
        <v>4.7</v>
      </c>
      <c r="AC64" s="20">
        <v>4.5</v>
      </c>
      <c r="AD64" s="20">
        <v>5.0999999999999996</v>
      </c>
      <c r="AE64" s="20">
        <v>4.9000000000000004</v>
      </c>
      <c r="AF64" s="20">
        <v>5</v>
      </c>
      <c r="AG64" s="20">
        <v>5</v>
      </c>
      <c r="AH64" s="20">
        <v>4.9000000000000004</v>
      </c>
      <c r="AI64" s="20">
        <v>2.7</v>
      </c>
      <c r="AJ64" s="20">
        <v>3.1</v>
      </c>
      <c r="AK64" s="20">
        <v>4.7</v>
      </c>
      <c r="AL64" s="20">
        <v>5</v>
      </c>
      <c r="AM64" s="20">
        <v>4.5999999999999996</v>
      </c>
      <c r="AN64" s="20">
        <v>5</v>
      </c>
      <c r="AO64" s="20">
        <v>5.9</v>
      </c>
      <c r="AP64" s="20">
        <v>6.7</v>
      </c>
      <c r="AQ64" s="20">
        <v>8.1</v>
      </c>
      <c r="AR64" s="20">
        <v>9.1999999999999993</v>
      </c>
      <c r="AS64" s="20">
        <v>9.8000000000000007</v>
      </c>
      <c r="AT64" s="20">
        <v>10.4</v>
      </c>
      <c r="AU64" s="20">
        <v>10.1</v>
      </c>
      <c r="AV64" s="20">
        <v>8.9</v>
      </c>
      <c r="AW64" s="20">
        <v>7.1</v>
      </c>
      <c r="AX64" s="20">
        <v>5.6</v>
      </c>
      <c r="AY64" s="20">
        <v>4.5999999999999996</v>
      </c>
      <c r="AZ64" s="20"/>
    </row>
    <row r="65" spans="1:52" s="46" customFormat="1" ht="12" x14ac:dyDescent="0.15">
      <c r="A65" s="20" t="s">
        <v>106</v>
      </c>
      <c r="B65" s="44" t="s">
        <v>312</v>
      </c>
      <c r="C65" s="20" t="s">
        <v>275</v>
      </c>
      <c r="D65" s="20">
        <v>-16.100000000000001</v>
      </c>
      <c r="E65" s="20">
        <v>-14.7</v>
      </c>
      <c r="F65" s="20">
        <v>-5.4</v>
      </c>
      <c r="G65" s="20">
        <v>7.5</v>
      </c>
      <c r="H65" s="20">
        <v>15.4</v>
      </c>
      <c r="I65" s="20">
        <v>20.3</v>
      </c>
      <c r="J65" s="20">
        <v>22</v>
      </c>
      <c r="K65" s="20">
        <v>20.3</v>
      </c>
      <c r="L65" s="20">
        <v>14.4</v>
      </c>
      <c r="M65" s="20">
        <v>5.8</v>
      </c>
      <c r="N65" s="20">
        <v>-4.8</v>
      </c>
      <c r="O65" s="20">
        <v>-13.4</v>
      </c>
      <c r="P65" s="20">
        <v>11.5</v>
      </c>
      <c r="Q65" s="20">
        <v>9.6999999999999993</v>
      </c>
      <c r="R65" s="20">
        <v>8.6999999999999993</v>
      </c>
      <c r="S65" s="20">
        <v>10.9</v>
      </c>
      <c r="T65" s="20">
        <v>18.100000000000001</v>
      </c>
      <c r="U65" s="20">
        <v>14.2</v>
      </c>
      <c r="V65" s="20">
        <v>22</v>
      </c>
      <c r="W65" s="20">
        <v>13.6</v>
      </c>
      <c r="X65" s="20">
        <v>15.4</v>
      </c>
      <c r="Y65" s="20">
        <v>16.600000000000001</v>
      </c>
      <c r="Z65" s="20">
        <v>19</v>
      </c>
      <c r="AA65" s="20">
        <v>15.6</v>
      </c>
      <c r="AB65" s="20">
        <v>2.9</v>
      </c>
      <c r="AC65" s="20">
        <v>2.7</v>
      </c>
      <c r="AD65" s="20">
        <v>2.4</v>
      </c>
      <c r="AE65" s="20">
        <v>2.5</v>
      </c>
      <c r="AF65" s="20">
        <v>3.6</v>
      </c>
      <c r="AG65" s="20">
        <v>3.2</v>
      </c>
      <c r="AH65" s="20">
        <v>4.0999999999999996</v>
      </c>
      <c r="AI65" s="20">
        <v>2.9</v>
      </c>
      <c r="AJ65" s="20">
        <v>3.1</v>
      </c>
      <c r="AK65" s="20">
        <v>3.5</v>
      </c>
      <c r="AL65" s="20">
        <v>4.3</v>
      </c>
      <c r="AM65" s="20">
        <v>4.2</v>
      </c>
      <c r="AN65" s="20">
        <v>5.3</v>
      </c>
      <c r="AO65" s="20">
        <v>6.8</v>
      </c>
      <c r="AP65" s="20">
        <v>7.9</v>
      </c>
      <c r="AQ65" s="20">
        <v>9.4</v>
      </c>
      <c r="AR65" s="20">
        <v>10.4</v>
      </c>
      <c r="AS65" s="20">
        <v>11.2</v>
      </c>
      <c r="AT65" s="20">
        <v>11.1</v>
      </c>
      <c r="AU65" s="20">
        <v>10.5</v>
      </c>
      <c r="AV65" s="20">
        <v>9.3000000000000007</v>
      </c>
      <c r="AW65" s="20">
        <v>6.9</v>
      </c>
      <c r="AX65" s="20">
        <v>5</v>
      </c>
      <c r="AY65" s="20">
        <v>4.4000000000000004</v>
      </c>
      <c r="AZ65" s="20"/>
    </row>
    <row r="66" spans="1:52" s="46" customFormat="1" ht="12" x14ac:dyDescent="0.15">
      <c r="A66" s="20" t="s">
        <v>131</v>
      </c>
      <c r="B66" s="44" t="s">
        <v>312</v>
      </c>
      <c r="C66" s="20" t="s">
        <v>276</v>
      </c>
      <c r="D66" s="20">
        <v>-24.3</v>
      </c>
      <c r="E66" s="20">
        <v>-20.2</v>
      </c>
      <c r="F66" s="20">
        <v>-7.4</v>
      </c>
      <c r="G66" s="20">
        <v>3.9</v>
      </c>
      <c r="H66" s="20">
        <v>11.9</v>
      </c>
      <c r="I66" s="20">
        <v>17.100000000000001</v>
      </c>
      <c r="J66" s="20">
        <v>18.600000000000001</v>
      </c>
      <c r="K66" s="20">
        <v>16.7</v>
      </c>
      <c r="L66" s="20">
        <v>10.6</v>
      </c>
      <c r="M66" s="20">
        <v>1.5</v>
      </c>
      <c r="N66" s="20">
        <v>-9.6999999999999993</v>
      </c>
      <c r="O66" s="20">
        <v>-20</v>
      </c>
      <c r="P66" s="20">
        <v>1.4</v>
      </c>
      <c r="Q66" s="20">
        <v>0.9</v>
      </c>
      <c r="R66" s="20">
        <v>2.2999999999999998</v>
      </c>
      <c r="S66" s="20">
        <v>5.9</v>
      </c>
      <c r="T66" s="20">
        <v>9.5</v>
      </c>
      <c r="U66" s="20">
        <v>26.5</v>
      </c>
      <c r="V66" s="20">
        <v>35</v>
      </c>
      <c r="W66" s="20">
        <v>22.7</v>
      </c>
      <c r="X66" s="20">
        <v>10.6</v>
      </c>
      <c r="Y66" s="20">
        <v>4.5999999999999996</v>
      </c>
      <c r="Z66" s="20">
        <v>1.8</v>
      </c>
      <c r="AA66" s="20">
        <v>1.6</v>
      </c>
      <c r="AB66" s="20">
        <v>0.3</v>
      </c>
      <c r="AC66" s="20">
        <v>0.2</v>
      </c>
      <c r="AD66" s="20">
        <v>0.6</v>
      </c>
      <c r="AE66" s="20">
        <v>1.4</v>
      </c>
      <c r="AF66" s="20">
        <v>2.4</v>
      </c>
      <c r="AG66" s="20">
        <v>3.9</v>
      </c>
      <c r="AH66" s="20">
        <v>6.2</v>
      </c>
      <c r="AI66" s="20">
        <v>4</v>
      </c>
      <c r="AJ66" s="20">
        <v>1.9</v>
      </c>
      <c r="AK66" s="20">
        <v>0.8</v>
      </c>
      <c r="AL66" s="20">
        <v>0.4</v>
      </c>
      <c r="AM66" s="20">
        <v>0.5</v>
      </c>
      <c r="AN66" s="20">
        <v>5.5</v>
      </c>
      <c r="AO66" s="20">
        <v>7</v>
      </c>
      <c r="AP66" s="20">
        <v>8.1999999999999993</v>
      </c>
      <c r="AQ66" s="20">
        <v>8.9</v>
      </c>
      <c r="AR66" s="20">
        <v>9.6999999999999993</v>
      </c>
      <c r="AS66" s="20">
        <v>10</v>
      </c>
      <c r="AT66" s="20">
        <v>9.6999999999999993</v>
      </c>
      <c r="AU66" s="20">
        <v>9.6</v>
      </c>
      <c r="AV66" s="20">
        <v>9</v>
      </c>
      <c r="AW66" s="20">
        <v>7.4</v>
      </c>
      <c r="AX66" s="20">
        <v>6</v>
      </c>
      <c r="AY66" s="20">
        <v>4.9000000000000004</v>
      </c>
      <c r="AZ66" s="20"/>
    </row>
    <row r="67" spans="1:52" s="46" customFormat="1" ht="12" x14ac:dyDescent="0.15">
      <c r="A67" s="20" t="s">
        <v>132</v>
      </c>
      <c r="B67" s="44" t="s">
        <v>312</v>
      </c>
      <c r="C67" s="20" t="s">
        <v>277</v>
      </c>
      <c r="D67" s="20">
        <v>-18</v>
      </c>
      <c r="E67" s="20">
        <v>-16.399999999999999</v>
      </c>
      <c r="F67" s="20">
        <v>-9.3000000000000007</v>
      </c>
      <c r="G67" s="20">
        <v>-0.5</v>
      </c>
      <c r="H67" s="20">
        <v>7.2</v>
      </c>
      <c r="I67" s="20">
        <v>12.5</v>
      </c>
      <c r="J67" s="20">
        <v>13.7</v>
      </c>
      <c r="K67" s="20">
        <v>12.3</v>
      </c>
      <c r="L67" s="20">
        <v>6.3</v>
      </c>
      <c r="M67" s="20">
        <v>-1.3</v>
      </c>
      <c r="N67" s="20">
        <v>-10.4</v>
      </c>
      <c r="O67" s="20">
        <v>-15.8</v>
      </c>
      <c r="P67" s="20">
        <v>1</v>
      </c>
      <c r="Q67" s="20">
        <v>1.8</v>
      </c>
      <c r="R67" s="20">
        <v>5.9</v>
      </c>
      <c r="S67" s="20">
        <v>10.1</v>
      </c>
      <c r="T67" s="20">
        <v>12.2</v>
      </c>
      <c r="U67" s="20">
        <v>27.7</v>
      </c>
      <c r="V67" s="20">
        <v>48.6</v>
      </c>
      <c r="W67" s="20">
        <v>40.700000000000003</v>
      </c>
      <c r="X67" s="20">
        <v>16</v>
      </c>
      <c r="Y67" s="20">
        <v>7.5</v>
      </c>
      <c r="Z67" s="20">
        <v>2.9</v>
      </c>
      <c r="AA67" s="20">
        <v>1.5</v>
      </c>
      <c r="AB67" s="20">
        <v>0.2</v>
      </c>
      <c r="AC67" s="20">
        <v>0.7</v>
      </c>
      <c r="AD67" s="20">
        <v>1.8</v>
      </c>
      <c r="AE67" s="20">
        <v>1.6</v>
      </c>
      <c r="AF67" s="20">
        <v>2.7</v>
      </c>
      <c r="AG67" s="20">
        <v>4.5999999999999996</v>
      </c>
      <c r="AH67" s="20">
        <v>7.3</v>
      </c>
      <c r="AI67" s="20">
        <v>6.6</v>
      </c>
      <c r="AJ67" s="20">
        <v>3.2</v>
      </c>
      <c r="AK67" s="20">
        <v>1.9</v>
      </c>
      <c r="AL67" s="20">
        <v>1.4</v>
      </c>
      <c r="AM67" s="20">
        <v>0.5</v>
      </c>
      <c r="AN67" s="20">
        <v>6.5</v>
      </c>
      <c r="AO67" s="20">
        <v>7.4</v>
      </c>
      <c r="AP67" s="20">
        <v>8.1</v>
      </c>
      <c r="AQ67" s="20">
        <v>8.6999999999999993</v>
      </c>
      <c r="AR67" s="20">
        <v>10</v>
      </c>
      <c r="AS67" s="20">
        <v>9.9</v>
      </c>
      <c r="AT67" s="20">
        <v>9.5</v>
      </c>
      <c r="AU67" s="20">
        <v>9.4</v>
      </c>
      <c r="AV67" s="20">
        <v>9.1</v>
      </c>
      <c r="AW67" s="20">
        <v>7.9</v>
      </c>
      <c r="AX67" s="20">
        <v>6.7</v>
      </c>
      <c r="AY67" s="20">
        <v>6</v>
      </c>
      <c r="AZ67" s="20"/>
    </row>
    <row r="68" spans="1:52" s="46" customFormat="1" ht="12" x14ac:dyDescent="0.15">
      <c r="A68" s="20" t="s">
        <v>105</v>
      </c>
      <c r="B68" s="44" t="s">
        <v>312</v>
      </c>
      <c r="C68" s="20" t="s">
        <v>278</v>
      </c>
      <c r="D68" s="20">
        <v>-10.5</v>
      </c>
      <c r="E68" s="20">
        <v>-4.8</v>
      </c>
      <c r="F68" s="20">
        <v>4.5999999999999996</v>
      </c>
      <c r="G68" s="20">
        <v>13.2</v>
      </c>
      <c r="H68" s="20">
        <v>20.3</v>
      </c>
      <c r="I68" s="20">
        <v>24.7</v>
      </c>
      <c r="J68" s="20">
        <v>26.6</v>
      </c>
      <c r="K68" s="20">
        <v>25.2</v>
      </c>
      <c r="L68" s="20">
        <v>18.5</v>
      </c>
      <c r="M68" s="20">
        <v>9.6999999999999993</v>
      </c>
      <c r="N68" s="20">
        <v>-0.1</v>
      </c>
      <c r="O68" s="20">
        <v>-8.3000000000000007</v>
      </c>
      <c r="P68" s="20">
        <v>1.3</v>
      </c>
      <c r="Q68" s="20">
        <v>1.4</v>
      </c>
      <c r="R68" s="20">
        <v>1</v>
      </c>
      <c r="S68" s="20">
        <v>2</v>
      </c>
      <c r="T68" s="20">
        <v>3.2</v>
      </c>
      <c r="U68" s="20">
        <v>6.2</v>
      </c>
      <c r="V68" s="20">
        <v>6.7</v>
      </c>
      <c r="W68" s="20">
        <v>4.9000000000000004</v>
      </c>
      <c r="X68" s="20">
        <v>3.3</v>
      </c>
      <c r="Y68" s="20">
        <v>2.6</v>
      </c>
      <c r="Z68" s="20">
        <v>1.5</v>
      </c>
      <c r="AA68" s="20">
        <v>0.9</v>
      </c>
      <c r="AB68" s="20">
        <v>0.4</v>
      </c>
      <c r="AC68" s="20">
        <v>0.4</v>
      </c>
      <c r="AD68" s="20">
        <v>0.4</v>
      </c>
      <c r="AE68" s="20">
        <v>0.5</v>
      </c>
      <c r="AF68" s="20">
        <v>0.8</v>
      </c>
      <c r="AG68" s="20">
        <v>1.3</v>
      </c>
      <c r="AH68" s="20">
        <v>1.5</v>
      </c>
      <c r="AI68" s="20">
        <v>1.2</v>
      </c>
      <c r="AJ68" s="20">
        <v>1</v>
      </c>
      <c r="AK68" s="20">
        <v>0.6</v>
      </c>
      <c r="AL68" s="20">
        <v>0.4</v>
      </c>
      <c r="AM68" s="20">
        <v>0.3</v>
      </c>
      <c r="AN68" s="20">
        <v>6.9</v>
      </c>
      <c r="AO68" s="20">
        <v>8.1</v>
      </c>
      <c r="AP68" s="20">
        <v>8.8000000000000007</v>
      </c>
      <c r="AQ68" s="20">
        <v>9.6999999999999993</v>
      </c>
      <c r="AR68" s="20">
        <v>10.9</v>
      </c>
      <c r="AS68" s="20">
        <v>11.2</v>
      </c>
      <c r="AT68" s="20">
        <v>11</v>
      </c>
      <c r="AU68" s="20">
        <v>10.6</v>
      </c>
      <c r="AV68" s="20">
        <v>10.1</v>
      </c>
      <c r="AW68" s="20">
        <v>9</v>
      </c>
      <c r="AX68" s="20">
        <v>7.4</v>
      </c>
      <c r="AY68" s="20">
        <v>6.5</v>
      </c>
      <c r="AZ68" s="20"/>
    </row>
    <row r="69" spans="1:52" s="46" customFormat="1" ht="12" x14ac:dyDescent="0.15">
      <c r="A69" s="20" t="s">
        <v>104</v>
      </c>
      <c r="B69" s="44" t="s">
        <v>312</v>
      </c>
      <c r="C69" s="20" t="s">
        <v>279</v>
      </c>
      <c r="D69" s="20">
        <v>-9.3000000000000007</v>
      </c>
      <c r="E69" s="20">
        <v>-6</v>
      </c>
      <c r="F69" s="20">
        <v>1.6</v>
      </c>
      <c r="G69" s="20">
        <v>9.3000000000000007</v>
      </c>
      <c r="H69" s="20">
        <v>15.8</v>
      </c>
      <c r="I69" s="20">
        <v>19.7</v>
      </c>
      <c r="J69" s="20">
        <v>21.4</v>
      </c>
      <c r="K69" s="20">
        <v>20.399999999999999</v>
      </c>
      <c r="L69" s="20">
        <v>14.7</v>
      </c>
      <c r="M69" s="20">
        <v>7.4</v>
      </c>
      <c r="N69" s="20">
        <v>-1</v>
      </c>
      <c r="O69" s="20">
        <v>-7.7</v>
      </c>
      <c r="P69" s="20">
        <v>1.6</v>
      </c>
      <c r="Q69" s="20">
        <v>1.7</v>
      </c>
      <c r="R69" s="20">
        <v>4</v>
      </c>
      <c r="S69" s="20">
        <v>4.5</v>
      </c>
      <c r="T69" s="20">
        <v>10.199999999999999</v>
      </c>
      <c r="U69" s="20">
        <v>13.7</v>
      </c>
      <c r="V69" s="20">
        <v>19.5</v>
      </c>
      <c r="W69" s="20">
        <v>17.3</v>
      </c>
      <c r="X69" s="20">
        <v>10.4</v>
      </c>
      <c r="Y69" s="20">
        <v>2.4</v>
      </c>
      <c r="Z69" s="20">
        <v>1.6</v>
      </c>
      <c r="AA69" s="20">
        <v>1.1000000000000001</v>
      </c>
      <c r="AB69" s="20">
        <v>0.6</v>
      </c>
      <c r="AC69" s="20">
        <v>0.5</v>
      </c>
      <c r="AD69" s="20">
        <v>1.1000000000000001</v>
      </c>
      <c r="AE69" s="20">
        <v>1.1000000000000001</v>
      </c>
      <c r="AF69" s="20">
        <v>1.6</v>
      </c>
      <c r="AG69" s="20">
        <v>2.7</v>
      </c>
      <c r="AH69" s="20">
        <v>4.2</v>
      </c>
      <c r="AI69" s="20">
        <v>3.1</v>
      </c>
      <c r="AJ69" s="20">
        <v>2.4</v>
      </c>
      <c r="AK69" s="20">
        <v>0.7</v>
      </c>
      <c r="AL69" s="20">
        <v>0.5</v>
      </c>
      <c r="AM69" s="20">
        <v>0.3</v>
      </c>
      <c r="AN69" s="20">
        <v>7.1</v>
      </c>
      <c r="AO69" s="20">
        <v>7.6</v>
      </c>
      <c r="AP69" s="20">
        <v>7.8</v>
      </c>
      <c r="AQ69" s="20">
        <v>8.6999999999999993</v>
      </c>
      <c r="AR69" s="20">
        <v>9.4</v>
      </c>
      <c r="AS69" s="20">
        <v>9.6999999999999993</v>
      </c>
      <c r="AT69" s="20">
        <v>9.1</v>
      </c>
      <c r="AU69" s="20">
        <v>9.1999999999999993</v>
      </c>
      <c r="AV69" s="20">
        <v>9</v>
      </c>
      <c r="AW69" s="20">
        <v>8.6</v>
      </c>
      <c r="AX69" s="20">
        <v>7.5</v>
      </c>
      <c r="AY69" s="20">
        <v>6.8</v>
      </c>
      <c r="AZ69" s="20"/>
    </row>
    <row r="70" spans="1:52" s="46" customFormat="1" ht="12" x14ac:dyDescent="0.15">
      <c r="A70" s="20" t="s">
        <v>103</v>
      </c>
      <c r="B70" s="44" t="s">
        <v>312</v>
      </c>
      <c r="C70" s="20" t="s">
        <v>280</v>
      </c>
      <c r="D70" s="20">
        <v>-6.1</v>
      </c>
      <c r="E70" s="20">
        <v>-2</v>
      </c>
      <c r="F70" s="20">
        <v>5</v>
      </c>
      <c r="G70" s="20">
        <v>11.7</v>
      </c>
      <c r="H70" s="20">
        <v>16.8</v>
      </c>
      <c r="I70" s="20">
        <v>20.100000000000001</v>
      </c>
      <c r="J70" s="20">
        <v>22.1</v>
      </c>
      <c r="K70" s="20">
        <v>21</v>
      </c>
      <c r="L70" s="20">
        <v>15.7</v>
      </c>
      <c r="M70" s="20">
        <v>9.6999999999999993</v>
      </c>
      <c r="N70" s="20">
        <v>1.9</v>
      </c>
      <c r="O70" s="20">
        <v>-4.8</v>
      </c>
      <c r="P70" s="20">
        <v>1.1000000000000001</v>
      </c>
      <c r="Q70" s="20">
        <v>2.4</v>
      </c>
      <c r="R70" s="20">
        <v>8.9</v>
      </c>
      <c r="S70" s="20">
        <v>19.100000000000001</v>
      </c>
      <c r="T70" s="20">
        <v>38.200000000000003</v>
      </c>
      <c r="U70" s="20">
        <v>36.799999999999997</v>
      </c>
      <c r="V70" s="20">
        <v>57.4</v>
      </c>
      <c r="W70" s="20">
        <v>75.900000000000006</v>
      </c>
      <c r="X70" s="20">
        <v>46.3</v>
      </c>
      <c r="Y70" s="20">
        <v>24.4</v>
      </c>
      <c r="Z70" s="20">
        <v>4.5</v>
      </c>
      <c r="AA70" s="20">
        <v>1.1000000000000001</v>
      </c>
      <c r="AB70" s="20">
        <v>0.5</v>
      </c>
      <c r="AC70" s="20">
        <v>0.9</v>
      </c>
      <c r="AD70" s="20">
        <v>2.2999999999999998</v>
      </c>
      <c r="AE70" s="20">
        <v>3.6</v>
      </c>
      <c r="AF70" s="20">
        <v>5</v>
      </c>
      <c r="AG70" s="20">
        <v>5.8</v>
      </c>
      <c r="AH70" s="20">
        <v>8.3000000000000007</v>
      </c>
      <c r="AI70" s="20">
        <v>7.7</v>
      </c>
      <c r="AJ70" s="20">
        <v>7.3</v>
      </c>
      <c r="AK70" s="20">
        <v>4.2</v>
      </c>
      <c r="AL70" s="20">
        <v>1</v>
      </c>
      <c r="AM70" s="20">
        <v>0.4</v>
      </c>
      <c r="AN70" s="20">
        <v>5.6</v>
      </c>
      <c r="AO70" s="20">
        <v>6.7</v>
      </c>
      <c r="AP70" s="20">
        <v>6.7</v>
      </c>
      <c r="AQ70" s="20">
        <v>7.6</v>
      </c>
      <c r="AR70" s="20">
        <v>8.1</v>
      </c>
      <c r="AS70" s="20">
        <v>8.1999999999999993</v>
      </c>
      <c r="AT70" s="20">
        <v>7.9</v>
      </c>
      <c r="AU70" s="20">
        <v>8</v>
      </c>
      <c r="AV70" s="20">
        <v>6.3</v>
      </c>
      <c r="AW70" s="20">
        <v>6.3</v>
      </c>
      <c r="AX70" s="20">
        <v>6.1</v>
      </c>
      <c r="AY70" s="20">
        <v>5.4</v>
      </c>
      <c r="AZ70" s="20"/>
    </row>
    <row r="71" spans="1:52" s="46" customFormat="1" ht="12" x14ac:dyDescent="0.15">
      <c r="A71" s="20" t="s">
        <v>102</v>
      </c>
      <c r="B71" s="44" t="s">
        <v>312</v>
      </c>
      <c r="C71" s="20" t="s">
        <v>281</v>
      </c>
      <c r="D71" s="20">
        <v>-8.4</v>
      </c>
      <c r="E71" s="20">
        <v>-4.7</v>
      </c>
      <c r="F71" s="20">
        <v>2.7</v>
      </c>
      <c r="G71" s="20">
        <v>10.7</v>
      </c>
      <c r="H71" s="20">
        <v>17.2</v>
      </c>
      <c r="I71" s="20">
        <v>21.3</v>
      </c>
      <c r="J71" s="20">
        <v>23.3</v>
      </c>
      <c r="K71" s="20">
        <v>21.6</v>
      </c>
      <c r="L71" s="20">
        <v>16</v>
      </c>
      <c r="M71" s="20">
        <v>9.1999999999999993</v>
      </c>
      <c r="N71" s="20">
        <v>1.1000000000000001</v>
      </c>
      <c r="O71" s="20">
        <v>-6.3</v>
      </c>
      <c r="P71" s="20">
        <v>1.2</v>
      </c>
      <c r="Q71" s="20">
        <v>2.1</v>
      </c>
      <c r="R71" s="20">
        <v>5.9</v>
      </c>
      <c r="S71" s="20">
        <v>12.2</v>
      </c>
      <c r="T71" s="20">
        <v>17</v>
      </c>
      <c r="U71" s="20">
        <v>18.899999999999999</v>
      </c>
      <c r="V71" s="20">
        <v>42.2</v>
      </c>
      <c r="W71" s="20">
        <v>51.9</v>
      </c>
      <c r="X71" s="20">
        <v>23.4</v>
      </c>
      <c r="Y71" s="20">
        <v>14.3</v>
      </c>
      <c r="Z71" s="20">
        <v>4</v>
      </c>
      <c r="AA71" s="20">
        <v>0.6</v>
      </c>
      <c r="AB71" s="20">
        <v>0.4</v>
      </c>
      <c r="AC71" s="20">
        <v>0.7</v>
      </c>
      <c r="AD71" s="20">
        <v>1.3</v>
      </c>
      <c r="AE71" s="20">
        <v>1.8</v>
      </c>
      <c r="AF71" s="20">
        <v>2.9</v>
      </c>
      <c r="AG71" s="20">
        <v>3.1</v>
      </c>
      <c r="AH71" s="20">
        <v>5.0999999999999996</v>
      </c>
      <c r="AI71" s="20">
        <v>5.5</v>
      </c>
      <c r="AJ71" s="20">
        <v>4</v>
      </c>
      <c r="AK71" s="20">
        <v>2.8</v>
      </c>
      <c r="AL71" s="20">
        <v>0.8</v>
      </c>
      <c r="AM71" s="20">
        <v>0.2</v>
      </c>
      <c r="AN71" s="20">
        <v>7</v>
      </c>
      <c r="AO71" s="20">
        <v>7.5</v>
      </c>
      <c r="AP71" s="20">
        <v>7.9</v>
      </c>
      <c r="AQ71" s="20">
        <v>8.4</v>
      </c>
      <c r="AR71" s="20">
        <v>9.3000000000000007</v>
      </c>
      <c r="AS71" s="20">
        <v>9.8000000000000007</v>
      </c>
      <c r="AT71" s="20">
        <v>9.1999999999999993</v>
      </c>
      <c r="AU71" s="20">
        <v>8.8000000000000007</v>
      </c>
      <c r="AV71" s="20">
        <v>8</v>
      </c>
      <c r="AW71" s="20">
        <v>7.6</v>
      </c>
      <c r="AX71" s="20">
        <v>7.4</v>
      </c>
      <c r="AY71" s="20">
        <v>6.9</v>
      </c>
      <c r="AZ71" s="20"/>
    </row>
    <row r="72" spans="1:52" ht="12" x14ac:dyDescent="0.15">
      <c r="A72" s="44" t="s">
        <v>138</v>
      </c>
      <c r="B72" s="44" t="s">
        <v>312</v>
      </c>
      <c r="C72" s="20" t="s">
        <v>278</v>
      </c>
      <c r="D72" s="48">
        <v>-10.5</v>
      </c>
      <c r="E72" s="48">
        <v>-4.8</v>
      </c>
      <c r="F72" s="48">
        <v>4.5999999999999996</v>
      </c>
      <c r="G72" s="48">
        <v>13.2</v>
      </c>
      <c r="H72" s="48">
        <v>20.3</v>
      </c>
      <c r="I72" s="48">
        <v>24.7</v>
      </c>
      <c r="J72" s="48">
        <v>26.6</v>
      </c>
      <c r="K72" s="48">
        <v>25.2</v>
      </c>
      <c r="L72" s="48">
        <v>18.5</v>
      </c>
      <c r="M72" s="48">
        <v>9.6999999999999993</v>
      </c>
      <c r="N72" s="48">
        <v>-0.1</v>
      </c>
      <c r="O72" s="48">
        <v>-8.3000000000000007</v>
      </c>
      <c r="P72" s="49">
        <v>1.3</v>
      </c>
      <c r="Q72" s="49">
        <v>1.4</v>
      </c>
      <c r="R72" s="49">
        <v>1</v>
      </c>
      <c r="S72" s="49">
        <v>2</v>
      </c>
      <c r="T72" s="49">
        <v>3.2</v>
      </c>
      <c r="U72" s="49">
        <v>6.2</v>
      </c>
      <c r="V72" s="49">
        <v>6.7</v>
      </c>
      <c r="W72" s="49">
        <v>4.9000000000000004</v>
      </c>
      <c r="X72" s="49">
        <v>3.3</v>
      </c>
      <c r="Y72" s="49">
        <v>2.6</v>
      </c>
      <c r="Z72" s="49">
        <v>1.5</v>
      </c>
      <c r="AA72" s="49">
        <v>0.9</v>
      </c>
      <c r="AB72" s="49">
        <v>0.4</v>
      </c>
      <c r="AC72" s="49">
        <v>0.4</v>
      </c>
      <c r="AD72" s="49">
        <v>0.4</v>
      </c>
      <c r="AE72" s="49">
        <v>0.5</v>
      </c>
      <c r="AF72" s="49">
        <v>0.8</v>
      </c>
      <c r="AG72" s="49">
        <v>1.3</v>
      </c>
      <c r="AH72" s="49">
        <v>1.5</v>
      </c>
      <c r="AI72" s="49">
        <v>1.2</v>
      </c>
      <c r="AJ72" s="49">
        <v>1</v>
      </c>
      <c r="AK72" s="49">
        <v>0.6</v>
      </c>
      <c r="AL72" s="49">
        <v>0.4</v>
      </c>
      <c r="AM72" s="49">
        <v>0.3</v>
      </c>
      <c r="AN72" s="48">
        <v>6.9</v>
      </c>
      <c r="AO72" s="48">
        <v>8.1</v>
      </c>
      <c r="AP72" s="48">
        <v>8.8000000000000007</v>
      </c>
      <c r="AQ72" s="48">
        <v>9.6999999999999993</v>
      </c>
      <c r="AR72" s="48">
        <v>10.9</v>
      </c>
      <c r="AS72" s="48">
        <v>11.2</v>
      </c>
      <c r="AT72" s="48">
        <v>11</v>
      </c>
      <c r="AU72" s="48">
        <v>10.6</v>
      </c>
      <c r="AV72" s="48">
        <v>10.1</v>
      </c>
      <c r="AW72" s="48">
        <v>9</v>
      </c>
      <c r="AX72" s="48">
        <v>7.4</v>
      </c>
      <c r="AY72" s="48">
        <v>6.5</v>
      </c>
      <c r="AZ72" s="37"/>
    </row>
    <row r="73" spans="1:52" x14ac:dyDescent="0.15">
      <c r="A73" s="44" t="s">
        <v>201</v>
      </c>
      <c r="B73" s="44" t="s">
        <v>312</v>
      </c>
      <c r="C73" s="44" t="s">
        <v>282</v>
      </c>
      <c r="D73" s="45">
        <v>-6</v>
      </c>
      <c r="E73" s="45">
        <v>-2.9</v>
      </c>
      <c r="F73" s="45">
        <v>3.8</v>
      </c>
      <c r="G73" s="45">
        <v>11.7</v>
      </c>
      <c r="H73" s="45">
        <v>17.899999999999999</v>
      </c>
      <c r="I73" s="45">
        <v>21.6</v>
      </c>
      <c r="J73" s="45">
        <v>23.3</v>
      </c>
      <c r="K73" s="45">
        <v>21.8</v>
      </c>
      <c r="L73" s="45">
        <v>16.100000000000001</v>
      </c>
      <c r="M73" s="45">
        <v>10</v>
      </c>
      <c r="N73" s="45">
        <v>2.2999999999999998</v>
      </c>
      <c r="O73" s="45">
        <v>-4.4000000000000004</v>
      </c>
      <c r="P73" s="45">
        <v>2.9</v>
      </c>
      <c r="Q73" s="45">
        <v>6.3</v>
      </c>
      <c r="R73" s="45">
        <v>10.7</v>
      </c>
      <c r="S73" s="45">
        <v>23.8</v>
      </c>
      <c r="T73" s="45">
        <v>35.299999999999997</v>
      </c>
      <c r="U73" s="45">
        <v>54.6</v>
      </c>
      <c r="V73" s="45">
        <v>120.2</v>
      </c>
      <c r="W73" s="45">
        <v>94.4</v>
      </c>
      <c r="X73" s="45">
        <v>64.3</v>
      </c>
      <c r="Y73" s="45">
        <v>29.1</v>
      </c>
      <c r="Z73" s="45">
        <v>12.1</v>
      </c>
      <c r="AA73" s="45">
        <v>3.2</v>
      </c>
      <c r="AB73" s="36">
        <v>0.9</v>
      </c>
      <c r="AC73" s="36">
        <v>1.7</v>
      </c>
      <c r="AD73" s="36">
        <v>2.6</v>
      </c>
      <c r="AE73" s="36">
        <v>3.1</v>
      </c>
      <c r="AF73" s="36">
        <v>4.4000000000000004</v>
      </c>
      <c r="AG73" s="36">
        <v>6.2</v>
      </c>
      <c r="AH73" s="36">
        <v>9.6999999999999993</v>
      </c>
      <c r="AI73" s="36">
        <v>8.6999999999999993</v>
      </c>
      <c r="AJ73" s="36">
        <v>6.7</v>
      </c>
      <c r="AK73" s="36">
        <v>4</v>
      </c>
      <c r="AL73" s="36">
        <v>2.6</v>
      </c>
      <c r="AM73" s="36">
        <v>0.9</v>
      </c>
      <c r="AN73" s="36">
        <v>5.9</v>
      </c>
      <c r="AO73" s="36">
        <v>6.2</v>
      </c>
      <c r="AP73" s="36">
        <v>6.8</v>
      </c>
      <c r="AQ73" s="36">
        <v>7.4</v>
      </c>
      <c r="AR73" s="36">
        <v>8.6</v>
      </c>
      <c r="AS73" s="36">
        <v>8.8000000000000007</v>
      </c>
      <c r="AT73" s="36">
        <v>7.6</v>
      </c>
      <c r="AU73" s="36">
        <v>7.4</v>
      </c>
      <c r="AV73" s="36">
        <v>6.8</v>
      </c>
      <c r="AW73" s="36">
        <v>6.8</v>
      </c>
      <c r="AX73" s="36">
        <v>6.1</v>
      </c>
      <c r="AY73" s="36">
        <v>5.6</v>
      </c>
      <c r="AZ73" s="37"/>
    </row>
    <row r="74" spans="1:52" x14ac:dyDescent="0.15">
      <c r="A74" s="44" t="s">
        <v>303</v>
      </c>
      <c r="B74" s="44" t="s">
        <v>312</v>
      </c>
      <c r="C74" s="44" t="s">
        <v>249</v>
      </c>
      <c r="D74" s="45">
        <v>9.1</v>
      </c>
      <c r="E74" s="45">
        <v>10.7</v>
      </c>
      <c r="F74" s="45">
        <v>14.4</v>
      </c>
      <c r="G74" s="45">
        <v>17.8</v>
      </c>
      <c r="H74" s="45">
        <v>20.399999999999999</v>
      </c>
      <c r="I74" s="45">
        <v>21.3</v>
      </c>
      <c r="J74" s="45">
        <v>21.4</v>
      </c>
      <c r="K74" s="45">
        <v>21</v>
      </c>
      <c r="L74" s="45">
        <v>19.5</v>
      </c>
      <c r="M74" s="45">
        <v>17</v>
      </c>
      <c r="N74" s="45">
        <v>13.5</v>
      </c>
      <c r="O74" s="45">
        <v>10.199999999999999</v>
      </c>
      <c r="P74" s="45">
        <v>22.8</v>
      </c>
      <c r="Q74" s="45">
        <v>36.200000000000003</v>
      </c>
      <c r="R74" s="45">
        <v>46.2</v>
      </c>
      <c r="S74" s="45">
        <v>109.6</v>
      </c>
      <c r="T74" s="45">
        <v>165.1</v>
      </c>
      <c r="U74" s="45">
        <v>239.9</v>
      </c>
      <c r="V74" s="45">
        <v>321.39999999999998</v>
      </c>
      <c r="W74" s="45">
        <v>305.2</v>
      </c>
      <c r="X74" s="45">
        <v>193.3</v>
      </c>
      <c r="Y74" s="45">
        <v>117.9</v>
      </c>
      <c r="Z74" s="45">
        <v>68.5</v>
      </c>
      <c r="AA74" s="45">
        <v>26.6</v>
      </c>
      <c r="AB74" s="36">
        <v>4.8</v>
      </c>
      <c r="AC74" s="36">
        <v>5.4</v>
      </c>
      <c r="AD74" s="36">
        <v>5.7</v>
      </c>
      <c r="AE74" s="36">
        <v>9.6</v>
      </c>
      <c r="AF74" s="36">
        <v>13.2</v>
      </c>
      <c r="AG74" s="36">
        <v>16.399999999999999</v>
      </c>
      <c r="AH74" s="36">
        <v>19.899999999999999</v>
      </c>
      <c r="AI74" s="36">
        <v>19.399999999999999</v>
      </c>
      <c r="AJ74" s="36">
        <v>14.4</v>
      </c>
      <c r="AK74" s="36">
        <v>11.7</v>
      </c>
      <c r="AL74" s="36">
        <v>7</v>
      </c>
      <c r="AM74" s="36">
        <v>4</v>
      </c>
      <c r="AN74" s="36">
        <v>3.1</v>
      </c>
      <c r="AO74" s="36">
        <v>3.7</v>
      </c>
      <c r="AP74" s="36">
        <v>4.9000000000000004</v>
      </c>
      <c r="AQ74" s="36">
        <v>6</v>
      </c>
      <c r="AR74" s="36">
        <v>5.9</v>
      </c>
      <c r="AS74" s="36">
        <v>4.4000000000000004</v>
      </c>
      <c r="AT74" s="36">
        <v>4.3</v>
      </c>
      <c r="AU74" s="36">
        <v>4.7</v>
      </c>
      <c r="AV74" s="36">
        <v>4.0999999999999996</v>
      </c>
      <c r="AW74" s="36">
        <v>3.3</v>
      </c>
      <c r="AX74" s="36">
        <v>3.2</v>
      </c>
      <c r="AY74" s="36">
        <v>3.6</v>
      </c>
      <c r="AZ74" s="37"/>
    </row>
    <row r="75" spans="1:52" x14ac:dyDescent="0.15">
      <c r="A75" s="20" t="s">
        <v>238</v>
      </c>
      <c r="B75" s="44" t="s">
        <v>312</v>
      </c>
      <c r="C75" s="44" t="s">
        <v>283</v>
      </c>
      <c r="D75" s="45">
        <v>-20.5</v>
      </c>
      <c r="E75" s="45">
        <v>-17.7</v>
      </c>
      <c r="F75" s="45">
        <v>-7.8</v>
      </c>
      <c r="G75" s="45">
        <v>2.6</v>
      </c>
      <c r="H75" s="45">
        <v>11.3</v>
      </c>
      <c r="I75" s="45">
        <v>17.600000000000001</v>
      </c>
      <c r="J75" s="45">
        <v>19.8</v>
      </c>
      <c r="K75" s="45">
        <v>17.899999999999999</v>
      </c>
      <c r="L75" s="45">
        <v>10.6</v>
      </c>
      <c r="M75" s="45">
        <v>1.5</v>
      </c>
      <c r="N75" s="45">
        <v>-9.8000000000000007</v>
      </c>
      <c r="O75" s="45">
        <v>-17.600000000000001</v>
      </c>
      <c r="P75" s="45">
        <v>1.6</v>
      </c>
      <c r="Q75" s="45">
        <v>1.9</v>
      </c>
      <c r="R75" s="45">
        <v>2.9</v>
      </c>
      <c r="S75" s="45">
        <v>6.3</v>
      </c>
      <c r="T75" s="45">
        <v>14.4</v>
      </c>
      <c r="U75" s="45">
        <v>39</v>
      </c>
      <c r="V75" s="45">
        <v>57.4</v>
      </c>
      <c r="W75" s="45">
        <v>43.3</v>
      </c>
      <c r="X75" s="45">
        <v>27.2</v>
      </c>
      <c r="Y75" s="45">
        <v>7.7</v>
      </c>
      <c r="Z75" s="45">
        <v>3.3</v>
      </c>
      <c r="AA75" s="45">
        <v>2.6</v>
      </c>
      <c r="AB75" s="36">
        <v>0.6</v>
      </c>
      <c r="AC75" s="36">
        <v>1</v>
      </c>
      <c r="AD75" s="36">
        <v>0.7</v>
      </c>
      <c r="AE75" s="36">
        <v>1.6</v>
      </c>
      <c r="AF75" s="36">
        <v>3.2</v>
      </c>
      <c r="AG75" s="36">
        <v>5.7</v>
      </c>
      <c r="AH75" s="36">
        <v>8.6999999999999993</v>
      </c>
      <c r="AI75" s="36">
        <v>8.1</v>
      </c>
      <c r="AJ75" s="36">
        <v>4.5999999999999996</v>
      </c>
      <c r="AK75" s="36">
        <v>1.6</v>
      </c>
      <c r="AL75" s="36">
        <v>1.1000000000000001</v>
      </c>
      <c r="AM75" s="36">
        <v>0.9</v>
      </c>
      <c r="AN75" s="36">
        <v>6.4</v>
      </c>
      <c r="AO75" s="36">
        <v>7.6</v>
      </c>
      <c r="AP75" s="36">
        <v>8.6</v>
      </c>
      <c r="AQ75" s="36">
        <v>8.8000000000000007</v>
      </c>
      <c r="AR75" s="36">
        <v>9.5</v>
      </c>
      <c r="AS75" s="36">
        <v>10.199999999999999</v>
      </c>
      <c r="AT75" s="36">
        <v>9.6</v>
      </c>
      <c r="AU75" s="36">
        <v>9.3000000000000007</v>
      </c>
      <c r="AV75" s="36">
        <v>8.6</v>
      </c>
      <c r="AW75" s="36">
        <v>7.7</v>
      </c>
      <c r="AX75" s="36">
        <v>6.7</v>
      </c>
      <c r="AY75" s="36">
        <v>5.7</v>
      </c>
      <c r="AZ75" s="37"/>
    </row>
    <row r="76" spans="1:52" x14ac:dyDescent="0.15">
      <c r="A76" s="44" t="s">
        <v>232</v>
      </c>
      <c r="B76" s="44" t="s">
        <v>312</v>
      </c>
      <c r="C76" s="44" t="s">
        <v>284</v>
      </c>
      <c r="D76" s="45">
        <v>-24.6</v>
      </c>
      <c r="E76" s="45">
        <v>-20.6</v>
      </c>
      <c r="F76" s="45">
        <v>-9.8000000000000007</v>
      </c>
      <c r="G76" s="45">
        <v>0.3</v>
      </c>
      <c r="H76" s="45">
        <v>8.9</v>
      </c>
      <c r="I76" s="45">
        <v>14.6</v>
      </c>
      <c r="J76" s="45">
        <v>16.600000000000001</v>
      </c>
      <c r="K76" s="45">
        <v>14.7</v>
      </c>
      <c r="L76" s="45">
        <v>7.3</v>
      </c>
      <c r="M76" s="45">
        <v>-1.1000000000000001</v>
      </c>
      <c r="N76" s="45">
        <v>-13.2</v>
      </c>
      <c r="O76" s="45">
        <v>-21.9</v>
      </c>
      <c r="P76" s="45">
        <v>1.1000000000000001</v>
      </c>
      <c r="Q76" s="45">
        <v>1.7</v>
      </c>
      <c r="R76" s="45">
        <v>2.7</v>
      </c>
      <c r="S76" s="45">
        <v>8.3000000000000007</v>
      </c>
      <c r="T76" s="45">
        <v>13.4</v>
      </c>
      <c r="U76" s="45">
        <v>41.7</v>
      </c>
      <c r="V76" s="45">
        <v>57.6</v>
      </c>
      <c r="W76" s="45">
        <v>51.6</v>
      </c>
      <c r="X76" s="45">
        <v>26.2</v>
      </c>
      <c r="Y76" s="45">
        <v>6.4</v>
      </c>
      <c r="Z76" s="45">
        <v>3.2</v>
      </c>
      <c r="AA76" s="45">
        <v>2.5</v>
      </c>
      <c r="AB76" s="36">
        <v>0.3</v>
      </c>
      <c r="AC76" s="36">
        <v>0.5</v>
      </c>
      <c r="AD76" s="36">
        <v>0.7</v>
      </c>
      <c r="AE76" s="36">
        <v>2.2000000000000002</v>
      </c>
      <c r="AF76" s="36">
        <v>3.4</v>
      </c>
      <c r="AG76" s="36">
        <v>9.9</v>
      </c>
      <c r="AH76" s="36">
        <v>11</v>
      </c>
      <c r="AI76" s="36">
        <v>13.6</v>
      </c>
      <c r="AJ76" s="36">
        <v>4.5</v>
      </c>
      <c r="AK76" s="36">
        <v>2.1</v>
      </c>
      <c r="AL76" s="36">
        <v>1.2</v>
      </c>
      <c r="AM76" s="36">
        <v>1.5</v>
      </c>
      <c r="AN76" s="36">
        <v>5.7</v>
      </c>
      <c r="AO76" s="36">
        <v>7.3</v>
      </c>
      <c r="AP76" s="36">
        <v>8.6</v>
      </c>
      <c r="AQ76" s="36">
        <v>8.8000000000000007</v>
      </c>
      <c r="AR76" s="36">
        <v>9.6999999999999993</v>
      </c>
      <c r="AS76" s="36">
        <v>9</v>
      </c>
      <c r="AT76" s="36">
        <v>8</v>
      </c>
      <c r="AU76" s="36">
        <v>8.3000000000000007</v>
      </c>
      <c r="AV76" s="36">
        <v>8.1999999999999993</v>
      </c>
      <c r="AW76" s="36">
        <v>7.3</v>
      </c>
      <c r="AX76" s="36">
        <v>5.9</v>
      </c>
      <c r="AY76" s="36">
        <v>5</v>
      </c>
      <c r="AZ76" s="37"/>
    </row>
    <row r="77" spans="1:52" ht="12" x14ac:dyDescent="0.15">
      <c r="A77" s="44" t="s">
        <v>237</v>
      </c>
      <c r="B77" s="44" t="s">
        <v>312</v>
      </c>
      <c r="C77" s="50" t="s">
        <v>285</v>
      </c>
      <c r="D77" s="21">
        <v>-14.8</v>
      </c>
      <c r="E77" s="21">
        <v>-13.5</v>
      </c>
      <c r="F77" s="21">
        <v>-6.8</v>
      </c>
      <c r="G77" s="21">
        <v>1</v>
      </c>
      <c r="H77" s="21">
        <v>8.6999999999999993</v>
      </c>
      <c r="I77" s="21">
        <v>13</v>
      </c>
      <c r="J77" s="21">
        <v>14.3</v>
      </c>
      <c r="K77" s="21">
        <v>12.8</v>
      </c>
      <c r="L77" s="21">
        <v>7.5</v>
      </c>
      <c r="M77" s="21">
        <v>0.3</v>
      </c>
      <c r="N77" s="21">
        <v>-7.5</v>
      </c>
      <c r="O77" s="21">
        <v>-12.9</v>
      </c>
      <c r="P77" s="47">
        <v>1.9</v>
      </c>
      <c r="Q77" s="47">
        <v>2.7</v>
      </c>
      <c r="R77" s="47">
        <v>5.8</v>
      </c>
      <c r="S77" s="47">
        <v>16.3</v>
      </c>
      <c r="T77" s="47">
        <v>32.6</v>
      </c>
      <c r="U77" s="47">
        <v>63.1</v>
      </c>
      <c r="V77" s="47">
        <v>75.400000000000006</v>
      </c>
      <c r="W77" s="47">
        <v>66.900000000000006</v>
      </c>
      <c r="X77" s="47">
        <v>26.7</v>
      </c>
      <c r="Y77" s="47">
        <v>13.4</v>
      </c>
      <c r="Z77" s="47">
        <v>5.8</v>
      </c>
      <c r="AA77" s="47">
        <v>2.6</v>
      </c>
      <c r="AB77" s="47">
        <v>0.7</v>
      </c>
      <c r="AC77" s="47">
        <v>0.9</v>
      </c>
      <c r="AD77" s="47">
        <v>2</v>
      </c>
      <c r="AE77" s="47">
        <v>4.3</v>
      </c>
      <c r="AF77" s="47">
        <v>5.8</v>
      </c>
      <c r="AG77" s="47">
        <v>9.9</v>
      </c>
      <c r="AH77" s="47">
        <v>13.5</v>
      </c>
      <c r="AI77" s="47">
        <v>11.8</v>
      </c>
      <c r="AJ77" s="47">
        <v>5</v>
      </c>
      <c r="AK77" s="47">
        <v>3.3</v>
      </c>
      <c r="AL77" s="47">
        <v>1.9</v>
      </c>
      <c r="AM77" s="47">
        <v>1.1000000000000001</v>
      </c>
      <c r="AN77" s="47">
        <v>6</v>
      </c>
      <c r="AO77" s="47">
        <v>7</v>
      </c>
      <c r="AP77" s="47">
        <v>8.1</v>
      </c>
      <c r="AQ77" s="47">
        <v>8.1999999999999993</v>
      </c>
      <c r="AR77" s="47">
        <v>9</v>
      </c>
      <c r="AS77" s="47">
        <v>9.1999999999999993</v>
      </c>
      <c r="AT77" s="47">
        <v>8.6</v>
      </c>
      <c r="AU77" s="47">
        <v>8.4</v>
      </c>
      <c r="AV77" s="47">
        <v>8.5</v>
      </c>
      <c r="AW77" s="47">
        <v>7.5</v>
      </c>
      <c r="AX77" s="47">
        <v>6.2</v>
      </c>
      <c r="AY77" s="47">
        <v>5.6</v>
      </c>
      <c r="AZ77" s="37"/>
    </row>
    <row r="78" spans="1:52" ht="12" x14ac:dyDescent="0.15">
      <c r="A78" s="20" t="s">
        <v>236</v>
      </c>
      <c r="B78" s="44" t="s">
        <v>312</v>
      </c>
      <c r="C78" s="50" t="s">
        <v>286</v>
      </c>
      <c r="D78" s="21">
        <v>-22.5</v>
      </c>
      <c r="E78" s="21">
        <v>-19.899999999999999</v>
      </c>
      <c r="F78" s="21">
        <v>-10.3</v>
      </c>
      <c r="G78" s="21">
        <v>0.5</v>
      </c>
      <c r="H78" s="21">
        <v>8.5</v>
      </c>
      <c r="I78" s="21">
        <v>13.9</v>
      </c>
      <c r="J78" s="21">
        <v>15</v>
      </c>
      <c r="K78" s="21">
        <v>13.3</v>
      </c>
      <c r="L78" s="21">
        <v>7</v>
      </c>
      <c r="M78" s="21">
        <v>-0.8</v>
      </c>
      <c r="N78" s="21">
        <v>-13.2</v>
      </c>
      <c r="O78" s="21">
        <v>-20.3</v>
      </c>
      <c r="P78" s="47">
        <v>2.1</v>
      </c>
      <c r="Q78" s="47">
        <v>1.7</v>
      </c>
      <c r="R78" s="47">
        <v>4.8</v>
      </c>
      <c r="S78" s="47">
        <v>9.1999999999999993</v>
      </c>
      <c r="T78" s="47">
        <v>14.8</v>
      </c>
      <c r="U78" s="47">
        <v>34</v>
      </c>
      <c r="V78" s="47">
        <v>54.9</v>
      </c>
      <c r="W78" s="47">
        <v>48.2</v>
      </c>
      <c r="X78" s="47">
        <v>21.7</v>
      </c>
      <c r="Y78" s="47">
        <v>9.3000000000000007</v>
      </c>
      <c r="Z78" s="47">
        <v>4.5999999999999996</v>
      </c>
      <c r="AA78" s="47">
        <v>3.2</v>
      </c>
      <c r="AB78" s="47">
        <v>0.8</v>
      </c>
      <c r="AC78" s="47">
        <v>0.5</v>
      </c>
      <c r="AD78" s="47">
        <v>1.5</v>
      </c>
      <c r="AE78" s="47">
        <v>2</v>
      </c>
      <c r="AF78" s="47">
        <v>3.3</v>
      </c>
      <c r="AG78" s="47">
        <v>5.9</v>
      </c>
      <c r="AH78" s="47">
        <v>9.6999999999999993</v>
      </c>
      <c r="AI78" s="47">
        <v>7.6</v>
      </c>
      <c r="AJ78" s="47">
        <v>4.4000000000000004</v>
      </c>
      <c r="AK78" s="47">
        <v>2.5</v>
      </c>
      <c r="AL78" s="47">
        <v>1.6</v>
      </c>
      <c r="AM78" s="47">
        <v>1.1000000000000001</v>
      </c>
      <c r="AN78" s="47">
        <v>6</v>
      </c>
      <c r="AO78" s="47">
        <v>7.3</v>
      </c>
      <c r="AP78" s="47">
        <v>8.4</v>
      </c>
      <c r="AQ78" s="47">
        <v>8.9</v>
      </c>
      <c r="AR78" s="47">
        <v>10</v>
      </c>
      <c r="AS78" s="47">
        <v>10.1</v>
      </c>
      <c r="AT78" s="47">
        <v>9.4</v>
      </c>
      <c r="AU78" s="47">
        <v>9.3000000000000007</v>
      </c>
      <c r="AV78" s="47">
        <v>8.9</v>
      </c>
      <c r="AW78" s="47">
        <v>7.2</v>
      </c>
      <c r="AX78" s="47">
        <v>5.8</v>
      </c>
      <c r="AY78" s="47">
        <v>5.4</v>
      </c>
      <c r="AZ78" s="37"/>
    </row>
    <row r="79" spans="1:52" ht="12" x14ac:dyDescent="0.15">
      <c r="A79" s="44" t="s">
        <v>233</v>
      </c>
      <c r="B79" s="44" t="s">
        <v>312</v>
      </c>
      <c r="C79" s="50" t="s">
        <v>276</v>
      </c>
      <c r="D79" s="21">
        <v>-24.3</v>
      </c>
      <c r="E79" s="21">
        <v>-20.2</v>
      </c>
      <c r="F79" s="21">
        <v>-7.4</v>
      </c>
      <c r="G79" s="21">
        <v>3.9</v>
      </c>
      <c r="H79" s="21">
        <v>11.9</v>
      </c>
      <c r="I79" s="21">
        <v>17.100000000000001</v>
      </c>
      <c r="J79" s="21">
        <v>18.600000000000001</v>
      </c>
      <c r="K79" s="21">
        <v>16.7</v>
      </c>
      <c r="L79" s="21">
        <v>10.6</v>
      </c>
      <c r="M79" s="21">
        <v>1.5</v>
      </c>
      <c r="N79" s="21">
        <v>-9.6999999999999993</v>
      </c>
      <c r="O79" s="21">
        <v>-20</v>
      </c>
      <c r="P79" s="47">
        <v>1.4</v>
      </c>
      <c r="Q79" s="47">
        <v>0.9</v>
      </c>
      <c r="R79" s="47">
        <v>2.2999999999999998</v>
      </c>
      <c r="S79" s="47">
        <v>5.9</v>
      </c>
      <c r="T79" s="47">
        <v>9.5</v>
      </c>
      <c r="U79" s="47">
        <v>26.5</v>
      </c>
      <c r="V79" s="47">
        <v>35</v>
      </c>
      <c r="W79" s="47">
        <v>22.7</v>
      </c>
      <c r="X79" s="47">
        <v>10.6</v>
      </c>
      <c r="Y79" s="47">
        <v>4.5999999999999996</v>
      </c>
      <c r="Z79" s="47">
        <v>1.8</v>
      </c>
      <c r="AA79" s="47">
        <v>1.6</v>
      </c>
      <c r="AB79" s="47">
        <v>0.3</v>
      </c>
      <c r="AC79" s="47">
        <v>0.2</v>
      </c>
      <c r="AD79" s="47">
        <v>0.6</v>
      </c>
      <c r="AE79" s="47">
        <v>1.4</v>
      </c>
      <c r="AF79" s="47">
        <v>2.4</v>
      </c>
      <c r="AG79" s="47">
        <v>3.9</v>
      </c>
      <c r="AH79" s="47">
        <v>6.2</v>
      </c>
      <c r="AI79" s="47">
        <v>4</v>
      </c>
      <c r="AJ79" s="47">
        <v>1.9</v>
      </c>
      <c r="AK79" s="47">
        <v>0.8</v>
      </c>
      <c r="AL79" s="47">
        <v>0.4</v>
      </c>
      <c r="AM79" s="47">
        <v>0.5</v>
      </c>
      <c r="AN79" s="47">
        <v>5.5</v>
      </c>
      <c r="AO79" s="47">
        <v>7</v>
      </c>
      <c r="AP79" s="47">
        <v>8.1999999999999993</v>
      </c>
      <c r="AQ79" s="47">
        <v>8.9</v>
      </c>
      <c r="AR79" s="47">
        <v>9.6999999999999993</v>
      </c>
      <c r="AS79" s="47">
        <v>10</v>
      </c>
      <c r="AT79" s="47">
        <v>9.6999999999999993</v>
      </c>
      <c r="AU79" s="47">
        <v>9.6</v>
      </c>
      <c r="AV79" s="47">
        <v>9</v>
      </c>
      <c r="AW79" s="47">
        <v>7.4</v>
      </c>
      <c r="AX79" s="47">
        <v>6</v>
      </c>
      <c r="AY79" s="47">
        <v>4.9000000000000004</v>
      </c>
      <c r="AZ79" s="37"/>
    </row>
    <row r="80" spans="1:52" x14ac:dyDescent="0.15">
      <c r="A80" s="44" t="s">
        <v>305</v>
      </c>
      <c r="B80" s="44" t="s">
        <v>312</v>
      </c>
      <c r="C80" s="44" t="s">
        <v>287</v>
      </c>
      <c r="D80" s="45">
        <v>-14.7</v>
      </c>
      <c r="E80" s="45">
        <v>-11.2</v>
      </c>
      <c r="F80" s="45">
        <v>-3</v>
      </c>
      <c r="G80" s="45">
        <v>6.1</v>
      </c>
      <c r="H80" s="45">
        <v>14.2</v>
      </c>
      <c r="I80" s="45">
        <v>19.2</v>
      </c>
      <c r="J80" s="45">
        <v>21</v>
      </c>
      <c r="K80" s="45">
        <v>19.3</v>
      </c>
      <c r="L80" s="45">
        <v>13.1</v>
      </c>
      <c r="M80" s="45">
        <v>4.8</v>
      </c>
      <c r="N80" s="45">
        <v>-5.0999999999999996</v>
      </c>
      <c r="O80" s="45">
        <v>-12.6</v>
      </c>
      <c r="P80" s="45">
        <v>1.4</v>
      </c>
      <c r="Q80" s="45">
        <v>1.1000000000000001</v>
      </c>
      <c r="R80" s="45">
        <v>3.3</v>
      </c>
      <c r="S80" s="45">
        <v>5.3</v>
      </c>
      <c r="T80" s="45">
        <v>11.8</v>
      </c>
      <c r="U80" s="45">
        <v>18.100000000000001</v>
      </c>
      <c r="V80" s="45">
        <v>32.799999999999997</v>
      </c>
      <c r="W80" s="45">
        <v>32.1</v>
      </c>
      <c r="X80" s="45">
        <v>13.1</v>
      </c>
      <c r="Y80" s="45">
        <v>4.4000000000000004</v>
      </c>
      <c r="Z80" s="45">
        <v>2</v>
      </c>
      <c r="AA80" s="45">
        <v>1</v>
      </c>
      <c r="AB80" s="36">
        <v>0.3</v>
      </c>
      <c r="AC80" s="36">
        <v>0.2</v>
      </c>
      <c r="AD80" s="36">
        <v>1</v>
      </c>
      <c r="AE80" s="36">
        <v>1.3</v>
      </c>
      <c r="AF80" s="36">
        <v>2.1</v>
      </c>
      <c r="AG80" s="36">
        <v>2.8</v>
      </c>
      <c r="AH80" s="36">
        <v>5.4</v>
      </c>
      <c r="AI80" s="36">
        <v>5.0999999999999996</v>
      </c>
      <c r="AJ80" s="36">
        <v>2.7</v>
      </c>
      <c r="AK80" s="36">
        <v>0.9</v>
      </c>
      <c r="AL80" s="36">
        <v>0.8</v>
      </c>
      <c r="AM80" s="36">
        <v>0.3</v>
      </c>
      <c r="AN80" s="36">
        <v>0</v>
      </c>
      <c r="AO80" s="36">
        <v>0</v>
      </c>
      <c r="AP80" s="36">
        <v>0</v>
      </c>
      <c r="AQ80" s="36">
        <v>0</v>
      </c>
      <c r="AR80" s="36">
        <v>0</v>
      </c>
      <c r="AS80" s="36">
        <v>0</v>
      </c>
      <c r="AT80" s="36">
        <v>0</v>
      </c>
      <c r="AU80" s="36">
        <v>0</v>
      </c>
      <c r="AV80" s="36">
        <v>0</v>
      </c>
      <c r="AW80" s="36">
        <v>0</v>
      </c>
      <c r="AX80" s="36">
        <v>0</v>
      </c>
      <c r="AY80" s="36">
        <v>0</v>
      </c>
      <c r="AZ80" s="37"/>
    </row>
    <row r="81" spans="1:27" x14ac:dyDescent="0.15">
      <c r="A81" s="51"/>
      <c r="B81" s="52"/>
      <c r="C81" s="53"/>
      <c r="D81" s="54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6"/>
      <c r="P81" s="57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8"/>
    </row>
    <row r="82" spans="1:27" x14ac:dyDescent="0.15">
      <c r="A82" s="60"/>
      <c r="B82" s="61"/>
      <c r="C82" s="62"/>
      <c r="D82" s="63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5"/>
      <c r="P82" s="66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7"/>
    </row>
    <row r="83" spans="1:27" x14ac:dyDescent="0.15">
      <c r="A83" s="60"/>
      <c r="B83" s="61"/>
      <c r="C83" s="62"/>
      <c r="D83" s="63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5"/>
      <c r="P83" s="66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7"/>
    </row>
    <row r="84" spans="1:27" x14ac:dyDescent="0.15">
      <c r="A84" s="60"/>
      <c r="B84" s="61"/>
      <c r="C84" s="62"/>
      <c r="D84" s="63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5"/>
      <c r="P84" s="66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7"/>
    </row>
    <row r="85" spans="1:27" x14ac:dyDescent="0.15">
      <c r="A85" s="60"/>
      <c r="B85" s="61"/>
      <c r="C85" s="62"/>
      <c r="D85" s="63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5"/>
      <c r="P85" s="66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7"/>
    </row>
    <row r="86" spans="1:27" x14ac:dyDescent="0.15">
      <c r="A86" s="60"/>
      <c r="B86" s="61"/>
      <c r="C86" s="62"/>
      <c r="D86" s="63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5"/>
      <c r="P86" s="66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7"/>
    </row>
    <row r="87" spans="1:27" x14ac:dyDescent="0.15">
      <c r="A87" s="60"/>
      <c r="B87" s="61"/>
      <c r="C87" s="62"/>
      <c r="D87" s="63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5"/>
      <c r="P87" s="66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7"/>
    </row>
    <row r="88" spans="1:27" x14ac:dyDescent="0.15">
      <c r="A88" s="60"/>
      <c r="B88" s="61"/>
      <c r="C88" s="62"/>
      <c r="D88" s="63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5"/>
      <c r="P88" s="66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7"/>
    </row>
    <row r="89" spans="1:27" x14ac:dyDescent="0.15">
      <c r="A89" s="60"/>
      <c r="B89" s="61"/>
      <c r="C89" s="62"/>
      <c r="D89" s="63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5"/>
      <c r="P89" s="66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7"/>
    </row>
    <row r="90" spans="1:27" x14ac:dyDescent="0.15">
      <c r="A90" s="60"/>
      <c r="B90" s="61"/>
      <c r="C90" s="62"/>
      <c r="D90" s="63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5"/>
      <c r="P90" s="66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7"/>
    </row>
    <row r="91" spans="1:27" x14ac:dyDescent="0.15">
      <c r="A91" s="60"/>
      <c r="B91" s="61"/>
      <c r="C91" s="62"/>
      <c r="D91" s="63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5"/>
      <c r="P91" s="66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7"/>
    </row>
    <row r="92" spans="1:27" x14ac:dyDescent="0.15">
      <c r="A92" s="60"/>
      <c r="B92" s="61"/>
      <c r="C92" s="62"/>
      <c r="D92" s="63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5"/>
      <c r="P92" s="66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7"/>
    </row>
    <row r="93" spans="1:27" x14ac:dyDescent="0.15">
      <c r="A93" s="60"/>
      <c r="B93" s="61"/>
      <c r="C93" s="62"/>
      <c r="D93" s="63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5"/>
      <c r="P93" s="66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7"/>
    </row>
    <row r="94" spans="1:27" x14ac:dyDescent="0.15">
      <c r="A94" s="60"/>
      <c r="B94" s="61"/>
      <c r="C94" s="62"/>
      <c r="D94" s="63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5"/>
      <c r="P94" s="66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7"/>
    </row>
    <row r="95" spans="1:27" x14ac:dyDescent="0.15">
      <c r="A95" s="60"/>
      <c r="B95" s="61"/>
      <c r="C95" s="62"/>
      <c r="D95" s="63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5"/>
      <c r="P95" s="66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7"/>
    </row>
    <row r="96" spans="1:27" x14ac:dyDescent="0.15">
      <c r="A96" s="60"/>
      <c r="B96" s="61"/>
      <c r="C96" s="62"/>
      <c r="D96" s="63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5"/>
      <c r="P96" s="66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7"/>
    </row>
    <row r="97" spans="1:27" x14ac:dyDescent="0.15">
      <c r="A97" s="60"/>
      <c r="B97" s="61"/>
      <c r="C97" s="62"/>
      <c r="D97" s="63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5"/>
      <c r="P97" s="66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7"/>
    </row>
    <row r="98" spans="1:27" x14ac:dyDescent="0.15">
      <c r="A98" s="60"/>
      <c r="B98" s="61"/>
      <c r="C98" s="62"/>
      <c r="D98" s="63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5"/>
      <c r="P98" s="66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7"/>
    </row>
    <row r="99" spans="1:27" x14ac:dyDescent="0.15">
      <c r="A99" s="60"/>
      <c r="B99" s="61"/>
      <c r="C99" s="62"/>
      <c r="D99" s="63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5"/>
      <c r="P99" s="66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7"/>
    </row>
    <row r="100" spans="1:27" x14ac:dyDescent="0.15">
      <c r="A100" s="60"/>
      <c r="B100" s="61"/>
      <c r="C100" s="62"/>
      <c r="D100" s="63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5"/>
      <c r="P100" s="66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7"/>
    </row>
    <row r="101" spans="1:27" x14ac:dyDescent="0.15">
      <c r="A101" s="60"/>
      <c r="B101" s="61"/>
      <c r="C101" s="62"/>
      <c r="D101" s="63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5"/>
      <c r="P101" s="66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7"/>
    </row>
    <row r="102" spans="1:27" x14ac:dyDescent="0.15">
      <c r="A102" s="60"/>
      <c r="B102" s="61"/>
      <c r="C102" s="62"/>
      <c r="D102" s="63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5"/>
      <c r="P102" s="66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7"/>
    </row>
    <row r="103" spans="1:27" x14ac:dyDescent="0.15">
      <c r="A103" s="60"/>
      <c r="B103" s="61"/>
      <c r="C103" s="62"/>
      <c r="D103" s="63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5"/>
      <c r="P103" s="66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7"/>
    </row>
    <row r="104" spans="1:27" x14ac:dyDescent="0.15">
      <c r="A104" s="60"/>
      <c r="B104" s="61"/>
      <c r="C104" s="62"/>
      <c r="D104" s="63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5"/>
      <c r="P104" s="66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7"/>
    </row>
    <row r="105" spans="1:27" x14ac:dyDescent="0.15">
      <c r="A105" s="60"/>
      <c r="B105" s="61"/>
      <c r="C105" s="62"/>
      <c r="D105" s="63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5"/>
      <c r="P105" s="66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7"/>
    </row>
    <row r="106" spans="1:27" x14ac:dyDescent="0.15">
      <c r="A106" s="60"/>
      <c r="B106" s="61"/>
      <c r="C106" s="62"/>
      <c r="D106" s="63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5"/>
      <c r="P106" s="66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7"/>
    </row>
    <row r="107" spans="1:27" x14ac:dyDescent="0.15">
      <c r="A107" s="60"/>
      <c r="B107" s="61"/>
      <c r="C107" s="62"/>
      <c r="D107" s="63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5"/>
      <c r="P107" s="66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7"/>
    </row>
    <row r="108" spans="1:27" x14ac:dyDescent="0.15">
      <c r="A108" s="60"/>
      <c r="B108" s="61"/>
      <c r="C108" s="62"/>
      <c r="D108" s="63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5"/>
      <c r="P108" s="66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7"/>
    </row>
    <row r="109" spans="1:27" x14ac:dyDescent="0.15">
      <c r="A109" s="60"/>
      <c r="B109" s="61"/>
      <c r="C109" s="62"/>
      <c r="D109" s="63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5"/>
      <c r="P109" s="66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7"/>
    </row>
    <row r="110" spans="1:27" x14ac:dyDescent="0.15">
      <c r="A110" s="60"/>
      <c r="B110" s="61"/>
      <c r="C110" s="62"/>
      <c r="D110" s="63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5"/>
      <c r="P110" s="66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7"/>
    </row>
    <row r="111" spans="1:27" x14ac:dyDescent="0.15">
      <c r="A111" s="60"/>
      <c r="B111" s="61"/>
      <c r="C111" s="62"/>
      <c r="D111" s="63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5"/>
      <c r="P111" s="66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7"/>
    </row>
    <row r="112" spans="1:27" x14ac:dyDescent="0.15">
      <c r="A112" s="60"/>
      <c r="B112" s="61"/>
      <c r="C112" s="62"/>
      <c r="D112" s="63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5"/>
      <c r="P112" s="66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7"/>
    </row>
    <row r="113" spans="1:27" x14ac:dyDescent="0.15">
      <c r="A113" s="60"/>
      <c r="B113" s="61"/>
      <c r="C113" s="62"/>
      <c r="D113" s="63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5"/>
      <c r="P113" s="66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7"/>
    </row>
    <row r="114" spans="1:27" x14ac:dyDescent="0.15">
      <c r="A114" s="60"/>
      <c r="B114" s="61"/>
      <c r="C114" s="62"/>
      <c r="D114" s="63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5"/>
      <c r="P114" s="66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7"/>
    </row>
    <row r="115" spans="1:27" x14ac:dyDescent="0.15">
      <c r="A115" s="60"/>
      <c r="B115" s="61"/>
      <c r="C115" s="62"/>
      <c r="D115" s="63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5"/>
      <c r="P115" s="66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7"/>
    </row>
    <row r="116" spans="1:27" x14ac:dyDescent="0.15">
      <c r="A116" s="60"/>
      <c r="B116" s="61"/>
      <c r="C116" s="62"/>
      <c r="D116" s="63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5"/>
      <c r="P116" s="66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7"/>
    </row>
    <row r="117" spans="1:27" x14ac:dyDescent="0.15">
      <c r="A117" s="60"/>
      <c r="B117" s="61"/>
      <c r="C117" s="62"/>
      <c r="D117" s="63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5"/>
      <c r="P117" s="66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7"/>
    </row>
    <row r="118" spans="1:27" x14ac:dyDescent="0.15">
      <c r="A118" s="60"/>
      <c r="B118" s="61"/>
      <c r="C118" s="62"/>
      <c r="D118" s="63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5"/>
      <c r="P118" s="66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7"/>
    </row>
    <row r="119" spans="1:27" x14ac:dyDescent="0.15">
      <c r="A119" s="60"/>
      <c r="B119" s="61"/>
      <c r="C119" s="62"/>
      <c r="D119" s="63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5"/>
      <c r="P119" s="66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7"/>
    </row>
    <row r="120" spans="1:27" x14ac:dyDescent="0.15">
      <c r="A120" s="60"/>
      <c r="B120" s="61"/>
      <c r="C120" s="62"/>
      <c r="D120" s="63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5"/>
      <c r="P120" s="66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7"/>
    </row>
    <row r="121" spans="1:27" x14ac:dyDescent="0.15">
      <c r="A121" s="60"/>
      <c r="B121" s="61"/>
      <c r="C121" s="62"/>
      <c r="D121" s="63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5"/>
      <c r="P121" s="66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7"/>
    </row>
    <row r="122" spans="1:27" x14ac:dyDescent="0.15">
      <c r="A122" s="60"/>
      <c r="B122" s="61"/>
      <c r="C122" s="62"/>
      <c r="D122" s="63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5"/>
      <c r="P122" s="66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7"/>
    </row>
    <row r="123" spans="1:27" x14ac:dyDescent="0.15">
      <c r="A123" s="60"/>
      <c r="B123" s="61"/>
      <c r="C123" s="62"/>
      <c r="D123" s="63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5"/>
      <c r="P123" s="66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7"/>
    </row>
    <row r="124" spans="1:27" x14ac:dyDescent="0.15">
      <c r="A124" s="60"/>
      <c r="B124" s="61"/>
      <c r="C124" s="62"/>
      <c r="D124" s="63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5"/>
      <c r="P124" s="66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7"/>
    </row>
    <row r="125" spans="1:27" x14ac:dyDescent="0.15">
      <c r="A125" s="60"/>
      <c r="B125" s="61"/>
      <c r="C125" s="62"/>
      <c r="D125" s="63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5"/>
      <c r="P125" s="66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7"/>
    </row>
    <row r="126" spans="1:27" x14ac:dyDescent="0.15">
      <c r="A126" s="60"/>
      <c r="B126" s="61"/>
      <c r="C126" s="62"/>
      <c r="D126" s="63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5"/>
      <c r="P126" s="66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7"/>
    </row>
    <row r="127" spans="1:27" x14ac:dyDescent="0.15">
      <c r="A127" s="60"/>
      <c r="B127" s="61"/>
      <c r="C127" s="62"/>
      <c r="D127" s="63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5"/>
      <c r="P127" s="66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7"/>
    </row>
    <row r="128" spans="1:27" x14ac:dyDescent="0.15">
      <c r="A128" s="60"/>
      <c r="B128" s="61"/>
      <c r="C128" s="62"/>
      <c r="D128" s="63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5"/>
      <c r="P128" s="66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7"/>
    </row>
    <row r="129" spans="1:27" x14ac:dyDescent="0.15">
      <c r="A129" s="60"/>
      <c r="B129" s="61"/>
      <c r="C129" s="62"/>
      <c r="D129" s="63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5"/>
      <c r="P129" s="66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7"/>
    </row>
    <row r="130" spans="1:27" ht="13.5" thickBot="1" x14ac:dyDescent="0.2">
      <c r="A130" s="68"/>
      <c r="B130" s="69"/>
      <c r="C130" s="70"/>
      <c r="D130" s="71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3"/>
      <c r="P130" s="74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5"/>
    </row>
  </sheetData>
  <mergeCells count="5">
    <mergeCell ref="A3:C3"/>
    <mergeCell ref="AN3:AY3"/>
    <mergeCell ref="AB3:AM3"/>
    <mergeCell ref="P3:AA3"/>
    <mergeCell ref="D3:O3"/>
  </mergeCells>
  <phoneticPr fontId="1" type="noConversion"/>
  <conditionalFormatting sqref="A79:A130 A75:A77 A5 B5:C6 A11:C22 A7:B10 C9:C10 C23:C59 A23:A72 C62:C130 B23:B130">
    <cfRule type="expression" dxfId="2" priority="1" stopIfTrue="1">
      <formula>CELL("row")=ROW()</formula>
    </cfRule>
  </conditionalFormatting>
  <conditionalFormatting sqref="D62:O130 D5:O59">
    <cfRule type="expression" dxfId="1" priority="2" stopIfTrue="1">
      <formula>CELL("row")=ROW()</formula>
    </cfRule>
  </conditionalFormatting>
  <conditionalFormatting sqref="P62:AA130 P5:AA59">
    <cfRule type="expression" dxfId="0" priority="3" stopIfTrue="1">
      <formula>CELL("row")=ROW()</formula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中国主要城市</vt:lpstr>
      <vt:lpstr>手动输入数据</vt:lpstr>
      <vt:lpstr>查询比对</vt:lpstr>
      <vt:lpstr>中国数据</vt:lpstr>
      <vt:lpstr>区域</vt:lpstr>
      <vt:lpstr>中国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niming</dc:creator>
  <cp:lastModifiedBy>86137</cp:lastModifiedBy>
  <dcterms:created xsi:type="dcterms:W3CDTF">1996-12-17T01:32:42Z</dcterms:created>
  <dcterms:modified xsi:type="dcterms:W3CDTF">2020-12-13T02:13:43Z</dcterms:modified>
</cp:coreProperties>
</file>